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efinitiv\Unterstützung\Rechnungswesen\QM Dokumente\Formulare\"/>
    </mc:Choice>
  </mc:AlternateContent>
  <bookViews>
    <workbookView xWindow="0" yWindow="0" windowWidth="28800" windowHeight="141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J4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P18" i="1" s="1"/>
  <c r="J17" i="1"/>
  <c r="P17" i="1" s="1"/>
  <c r="J16" i="1"/>
  <c r="J15" i="1"/>
  <c r="J14" i="1"/>
  <c r="J13" i="1"/>
  <c r="J12" i="1"/>
  <c r="J11" i="1"/>
  <c r="J42" i="1" l="1"/>
  <c r="F12" i="1"/>
  <c r="F11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L41" i="1" l="1"/>
  <c r="O41" i="1" s="1"/>
  <c r="L40" i="1"/>
  <c r="O40" i="1" s="1"/>
  <c r="L39" i="1"/>
  <c r="O39" i="1" s="1"/>
  <c r="L38" i="1"/>
  <c r="O38" i="1" s="1"/>
  <c r="L37" i="1"/>
  <c r="O37" i="1" s="1"/>
  <c r="L36" i="1"/>
  <c r="O36" i="1" s="1"/>
  <c r="L35" i="1"/>
  <c r="O35" i="1" s="1"/>
  <c r="L34" i="1"/>
  <c r="O34" i="1" s="1"/>
  <c r="L33" i="1"/>
  <c r="O33" i="1" s="1"/>
  <c r="L32" i="1"/>
  <c r="O32" i="1" s="1"/>
  <c r="L31" i="1"/>
  <c r="O31" i="1" s="1"/>
  <c r="L30" i="1"/>
  <c r="O30" i="1" s="1"/>
  <c r="L29" i="1"/>
  <c r="O29" i="1" s="1"/>
  <c r="L28" i="1"/>
  <c r="O28" i="1" s="1"/>
  <c r="L27" i="1"/>
  <c r="O27" i="1" s="1"/>
  <c r="L26" i="1"/>
  <c r="O26" i="1" s="1"/>
  <c r="L25" i="1"/>
  <c r="O25" i="1" s="1"/>
  <c r="L24" i="1"/>
  <c r="O24" i="1" s="1"/>
  <c r="L23" i="1"/>
  <c r="O23" i="1" s="1"/>
  <c r="L22" i="1"/>
  <c r="O22" i="1" s="1"/>
  <c r="L21" i="1"/>
  <c r="O21" i="1" s="1"/>
  <c r="L20" i="1"/>
  <c r="O20" i="1" s="1"/>
  <c r="L19" i="1"/>
  <c r="O19" i="1" s="1"/>
  <c r="L18" i="1"/>
  <c r="O18" i="1" s="1"/>
  <c r="L17" i="1"/>
  <c r="O17" i="1" s="1"/>
  <c r="L16" i="1"/>
  <c r="O16" i="1" s="1"/>
  <c r="L15" i="1"/>
  <c r="O15" i="1" s="1"/>
  <c r="P15" i="1" s="1"/>
  <c r="L14" i="1"/>
  <c r="O14" i="1" s="1"/>
  <c r="P14" i="1" s="1"/>
  <c r="L13" i="1"/>
  <c r="O13" i="1" s="1"/>
  <c r="P13" i="1" s="1"/>
  <c r="L12" i="1"/>
  <c r="O12" i="1" s="1"/>
  <c r="P12" i="1" s="1"/>
  <c r="L11" i="1"/>
  <c r="O11" i="1" s="1"/>
  <c r="P11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P16" i="1" l="1"/>
  <c r="D42" i="1"/>
  <c r="D43" i="1" s="1"/>
  <c r="M42" i="1" l="1"/>
  <c r="K42" i="1"/>
  <c r="O42" i="1" l="1"/>
  <c r="L42" i="1"/>
  <c r="H42" i="1"/>
  <c r="F42" i="1"/>
  <c r="P42" i="1" l="1"/>
</calcChain>
</file>

<file path=xl/comments1.xml><?xml version="1.0" encoding="utf-8"?>
<comments xmlns="http://schemas.openxmlformats.org/spreadsheetml/2006/main">
  <authors>
    <author>b187faa</author>
  </authors>
  <commentList>
    <comment ref="C9" authorId="0" shapeId="0">
      <text>
        <r>
          <rPr>
            <b/>
            <sz val="9"/>
            <color indexed="81"/>
            <rFont val="Segoe UI"/>
            <family val="2"/>
          </rPr>
          <t>b187faa:</t>
        </r>
        <r>
          <rPr>
            <sz val="9"/>
            <color indexed="81"/>
            <rFont val="Segoe UI"/>
            <family val="2"/>
          </rPr>
          <t xml:space="preserve">
Ich würde weiterhin den Tierbestand und die Art der Verrichtung auseinandernehmen, ist übersichtlicher.</t>
        </r>
      </text>
    </comment>
  </commentList>
</comments>
</file>

<file path=xl/sharedStrings.xml><?xml version="1.0" encoding="utf-8"?>
<sst xmlns="http://schemas.openxmlformats.org/spreadsheetml/2006/main" count="34" uniqueCount="31">
  <si>
    <t>Datum</t>
  </si>
  <si>
    <t>Betrag</t>
  </si>
  <si>
    <t>Spesen</t>
  </si>
  <si>
    <t>Bemerkungen</t>
  </si>
  <si>
    <t>Total</t>
  </si>
  <si>
    <t>Auto km</t>
  </si>
  <si>
    <t>Betrag km                  CHF 0.70</t>
  </si>
  <si>
    <t>Total              Betrag</t>
  </si>
  <si>
    <t>Unterschrift</t>
  </si>
  <si>
    <t>Stunden</t>
  </si>
  <si>
    <t>mat. Prüfung</t>
  </si>
  <si>
    <t>Abrechnungsformular Bieneninspektoren/innen</t>
  </si>
  <si>
    <t>Aufwand in Minuten</t>
  </si>
  <si>
    <t>Stunden-ansatz        CHF 45.36 (42 TP)</t>
  </si>
  <si>
    <t>Das Wartegeld wird im Dezember ausbezahlt.</t>
  </si>
  <si>
    <t>Diverse Spesen Porto/Tele-fon/Fähre/ÖV</t>
  </si>
  <si>
    <t>Total  Spesen</t>
  </si>
  <si>
    <t>Code 116</t>
  </si>
  <si>
    <t>Code 146</t>
  </si>
  <si>
    <t>Code 145    Code 144</t>
  </si>
  <si>
    <t>Eintrag 0.5 oder 1</t>
  </si>
  <si>
    <t>Eintrag 1</t>
  </si>
  <si>
    <r>
      <rPr>
        <sz val="9"/>
        <color theme="1"/>
        <rFont val="Arial Black"/>
        <family val="2"/>
      </rPr>
      <t>Art der Verrichtung                         Ts Bekämpfung/Kontrolle/       Wanderungen/Proben/Impfung</t>
    </r>
    <r>
      <rPr>
        <sz val="11"/>
        <color theme="1"/>
        <rFont val="Arial Black"/>
        <family val="2"/>
      </rPr>
      <t xml:space="preserve">       </t>
    </r>
    <r>
      <rPr>
        <sz val="8"/>
        <color theme="1"/>
        <rFont val="Arial Black"/>
        <family val="2"/>
      </rPr>
      <t>(Besitzer, Ort, Bienenstand)        Weiterbildung/Kurse/Sitzungen</t>
    </r>
  </si>
  <si>
    <t>Weiterbil-dung halbtags 0.5 (100 TP) resp. 1 Tag (170 TP)</t>
  </si>
  <si>
    <t>Weiterbil-dung abends (60 TP)</t>
  </si>
  <si>
    <t>Entschädigung (1 TP = CHF 1.08)</t>
  </si>
  <si>
    <t>Detaillierte Angaben zu den Spesen mit Belegen</t>
  </si>
  <si>
    <t>Beschreibung Spesen</t>
  </si>
  <si>
    <t>Alle andern Aufwände sind bis spätestens Ende Oktober einzureichen. Kleine Aufwände wie z. B. Postgänge sind im Wartegeld inbegriffen.</t>
  </si>
  <si>
    <r>
      <t xml:space="preserve">Namen/Adresse </t>
    </r>
    <r>
      <rPr>
        <sz val="8"/>
        <color theme="1"/>
        <rFont val="Arial"/>
        <family val="2"/>
      </rPr>
      <t>(einfügen in Feld --&gt;)</t>
    </r>
  </si>
  <si>
    <r>
      <t>Aufwände für Gesundheitskontrollen auf Ständen z. B. für Wanderungen sind dem Veterinäramt innert Monatsfrist in Rechnung zu stellen.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(Grund: Weiterverrechnung)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</si>
</sst>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2" x14ac:knownFonts="1">
    <font>
      <sz val="12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1"/>
      <color rgb="FFFF0000"/>
      <name val="Arial Black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8"/>
      <color theme="1"/>
      <name val="Arial Black"/>
      <family val="2"/>
    </font>
    <font>
      <b/>
      <sz val="16"/>
      <name val="Arial"/>
      <family val="2"/>
    </font>
    <font>
      <sz val="10"/>
      <name val="Arial"/>
      <family val="2"/>
    </font>
    <font>
      <sz val="16"/>
      <color theme="1"/>
      <name val="Arial Black"/>
      <family val="2"/>
    </font>
    <font>
      <sz val="16"/>
      <color theme="1"/>
      <name val="Arial"/>
      <family val="2"/>
    </font>
    <font>
      <sz val="11"/>
      <color theme="9" tint="-0.499984740745262"/>
      <name val="Arial"/>
      <family val="2"/>
    </font>
    <font>
      <sz val="16"/>
      <color rgb="FF00B0F0"/>
      <name val="Arial Black"/>
      <family val="2"/>
    </font>
    <font>
      <sz val="9"/>
      <color theme="1"/>
      <name val="Arial"/>
      <family val="2"/>
    </font>
    <font>
      <sz val="9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39997558519241921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4" fontId="1" fillId="0" borderId="2" xfId="0" applyNumberFormat="1" applyFont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4" fillId="0" borderId="0" xfId="0" applyFont="1"/>
    <xf numFmtId="4" fontId="0" fillId="0" borderId="12" xfId="0" applyNumberFormat="1" applyBorder="1"/>
    <xf numFmtId="0" fontId="0" fillId="0" borderId="12" xfId="0" applyBorder="1"/>
    <xf numFmtId="4" fontId="1" fillId="0" borderId="2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9" fillId="0" borderId="17" xfId="0" applyFont="1" applyBorder="1"/>
    <xf numFmtId="0" fontId="10" fillId="0" borderId="17" xfId="0" applyFont="1" applyBorder="1"/>
    <xf numFmtId="4" fontId="10" fillId="0" borderId="17" xfId="0" applyNumberFormat="1" applyFont="1" applyBorder="1"/>
    <xf numFmtId="4" fontId="2" fillId="0" borderId="17" xfId="0" applyNumberFormat="1" applyFont="1" applyBorder="1"/>
    <xf numFmtId="0" fontId="2" fillId="0" borderId="17" xfId="0" applyFont="1" applyBorder="1"/>
    <xf numFmtId="0" fontId="11" fillId="0" borderId="17" xfId="0" applyFont="1" applyBorder="1"/>
    <xf numFmtId="0" fontId="12" fillId="0" borderId="0" xfId="0" applyFont="1" applyAlignment="1">
      <alignment horizontal="right"/>
    </xf>
    <xf numFmtId="3" fontId="1" fillId="0" borderId="2" xfId="0" applyNumberFormat="1" applyFont="1" applyBorder="1"/>
    <xf numFmtId="0" fontId="5" fillId="0" borderId="18" xfId="0" applyFont="1" applyBorder="1" applyAlignment="1">
      <alignment horizontal="right"/>
    </xf>
    <xf numFmtId="4" fontId="0" fillId="0" borderId="0" xfId="0" applyNumberFormat="1" applyBorder="1"/>
    <xf numFmtId="0" fontId="5" fillId="0" borderId="12" xfId="0" applyFont="1" applyBorder="1" applyAlignment="1">
      <alignment horizontal="right"/>
    </xf>
    <xf numFmtId="2" fontId="5" fillId="0" borderId="2" xfId="0" applyNumberFormat="1" applyFont="1" applyBorder="1"/>
    <xf numFmtId="0" fontId="0" fillId="0" borderId="19" xfId="0" applyBorder="1"/>
    <xf numFmtId="4" fontId="3" fillId="0" borderId="21" xfId="0" applyNumberFormat="1" applyFont="1" applyFill="1" applyBorder="1"/>
    <xf numFmtId="0" fontId="1" fillId="0" borderId="20" xfId="0" applyFont="1" applyBorder="1"/>
    <xf numFmtId="0" fontId="14" fillId="2" borderId="3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/>
    </xf>
    <xf numFmtId="0" fontId="2" fillId="0" borderId="23" xfId="0" applyFont="1" applyBorder="1" applyAlignment="1"/>
    <xf numFmtId="0" fontId="1" fillId="0" borderId="26" xfId="0" applyFont="1" applyFill="1" applyBorder="1"/>
    <xf numFmtId="0" fontId="14" fillId="3" borderId="11" xfId="0" applyFont="1" applyFill="1" applyBorder="1" applyAlignment="1">
      <alignment horizontal="right" wrapText="1"/>
    </xf>
    <xf numFmtId="4" fontId="14" fillId="3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horizontal="right" wrapText="1"/>
    </xf>
    <xf numFmtId="0" fontId="14" fillId="4" borderId="3" xfId="0" applyFont="1" applyFill="1" applyBorder="1" applyAlignment="1">
      <alignment horizontal="right" wrapText="1"/>
    </xf>
    <xf numFmtId="4" fontId="14" fillId="4" borderId="3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 applyAlignment="1">
      <alignment horizontal="right" wrapText="1"/>
    </xf>
    <xf numFmtId="0" fontId="13" fillId="0" borderId="14" xfId="0" applyFont="1" applyFill="1" applyBorder="1" applyProtection="1"/>
    <xf numFmtId="4" fontId="13" fillId="0" borderId="1" xfId="0" applyNumberFormat="1" applyFont="1" applyBorder="1"/>
    <xf numFmtId="4" fontId="13" fillId="0" borderId="14" xfId="0" quotePrefix="1" applyNumberFormat="1" applyFont="1" applyFill="1" applyBorder="1"/>
    <xf numFmtId="4" fontId="13" fillId="0" borderId="14" xfId="0" applyNumberFormat="1" applyFont="1" applyFill="1" applyBorder="1"/>
    <xf numFmtId="4" fontId="13" fillId="0" borderId="14" xfId="0" applyNumberFormat="1" applyFont="1" applyFill="1" applyBorder="1" applyProtection="1"/>
    <xf numFmtId="164" fontId="13" fillId="0" borderId="1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3" fontId="13" fillId="0" borderId="1" xfId="0" applyNumberFormat="1" applyFont="1" applyBorder="1" applyProtection="1">
      <protection locked="0"/>
    </xf>
    <xf numFmtId="4" fontId="13" fillId="0" borderId="15" xfId="0" applyNumberFormat="1" applyFont="1" applyBorder="1" applyProtection="1">
      <protection locked="0"/>
    </xf>
    <xf numFmtId="4" fontId="13" fillId="0" borderId="1" xfId="0" quotePrefix="1" applyNumberFormat="1" applyFont="1" applyFill="1" applyBorder="1"/>
    <xf numFmtId="0" fontId="13" fillId="0" borderId="24" xfId="0" applyFont="1" applyFill="1" applyBorder="1" applyProtection="1">
      <protection locked="0"/>
    </xf>
    <xf numFmtId="4" fontId="13" fillId="0" borderId="1" xfId="0" applyNumberFormat="1" applyFont="1" applyFill="1" applyBorder="1"/>
    <xf numFmtId="4" fontId="13" fillId="0" borderId="1" xfId="0" applyNumberFormat="1" applyFont="1" applyFill="1" applyBorder="1" applyProtection="1">
      <protection locked="0"/>
    </xf>
    <xf numFmtId="0" fontId="13" fillId="0" borderId="7" xfId="0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16" xfId="0" applyNumberFormat="1" applyFont="1" applyBorder="1" applyProtection="1">
      <protection locked="0"/>
    </xf>
    <xf numFmtId="4" fontId="13" fillId="0" borderId="14" xfId="0" applyNumberFormat="1" applyFont="1" applyBorder="1" applyProtection="1">
      <protection locked="0"/>
    </xf>
    <xf numFmtId="164" fontId="13" fillId="0" borderId="9" xfId="0" applyNumberFormat="1" applyFont="1" applyBorder="1" applyProtection="1">
      <protection locked="0"/>
    </xf>
    <xf numFmtId="0" fontId="13" fillId="0" borderId="9" xfId="0" applyFont="1" applyBorder="1" applyProtection="1">
      <protection locked="0"/>
    </xf>
    <xf numFmtId="3" fontId="13" fillId="0" borderId="9" xfId="0" applyNumberFormat="1" applyFont="1" applyBorder="1" applyProtection="1">
      <protection locked="0"/>
    </xf>
    <xf numFmtId="4" fontId="13" fillId="0" borderId="9" xfId="0" applyNumberFormat="1" applyFont="1" applyBorder="1" applyProtection="1">
      <protection locked="0"/>
    </xf>
    <xf numFmtId="0" fontId="13" fillId="0" borderId="25" xfId="0" applyFont="1" applyFill="1" applyBorder="1" applyProtection="1">
      <protection locked="0"/>
    </xf>
    <xf numFmtId="4" fontId="13" fillId="0" borderId="9" xfId="0" applyNumberFormat="1" applyFont="1" applyFill="1" applyBorder="1" applyProtection="1">
      <protection locked="0"/>
    </xf>
    <xf numFmtId="0" fontId="13" fillId="0" borderId="8" xfId="0" applyFont="1" applyBorder="1" applyProtection="1">
      <protection locked="0"/>
    </xf>
    <xf numFmtId="0" fontId="2" fillId="0" borderId="0" xfId="0" applyFont="1" applyFill="1"/>
    <xf numFmtId="0" fontId="2" fillId="0" borderId="0" xfId="0" applyFont="1" applyFill="1" applyBorder="1"/>
    <xf numFmtId="0" fontId="14" fillId="0" borderId="22" xfId="0" applyFont="1" applyFill="1" applyBorder="1" applyAlignment="1">
      <alignment horizontal="right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64" fontId="13" fillId="0" borderId="14" xfId="0" applyNumberFormat="1" applyFont="1" applyBorder="1" applyProtection="1">
      <protection locked="0"/>
    </xf>
    <xf numFmtId="0" fontId="13" fillId="0" borderId="14" xfId="0" applyFont="1" applyBorder="1" applyProtection="1">
      <protection locked="0"/>
    </xf>
    <xf numFmtId="3" fontId="13" fillId="0" borderId="14" xfId="0" applyNumberFormat="1" applyFont="1" applyBorder="1" applyProtection="1">
      <protection locked="0"/>
    </xf>
    <xf numFmtId="4" fontId="13" fillId="0" borderId="14" xfId="0" applyNumberFormat="1" applyFont="1" applyBorder="1"/>
    <xf numFmtId="0" fontId="13" fillId="0" borderId="29" xfId="0" applyFont="1" applyFill="1" applyBorder="1" applyProtection="1">
      <protection locked="0"/>
    </xf>
    <xf numFmtId="4" fontId="13" fillId="0" borderId="14" xfId="0" applyNumberFormat="1" applyFont="1" applyFill="1" applyBorder="1" applyProtection="1">
      <protection locked="0"/>
    </xf>
    <xf numFmtId="0" fontId="13" fillId="0" borderId="30" xfId="0" applyFont="1" applyBorder="1" applyProtection="1">
      <protection locked="0"/>
    </xf>
    <xf numFmtId="0" fontId="13" fillId="0" borderId="5" xfId="0" applyFont="1" applyBorder="1"/>
    <xf numFmtId="0" fontId="13" fillId="0" borderId="6" xfId="0" applyFont="1" applyBorder="1"/>
    <xf numFmtId="4" fontId="15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0" fontId="12" fillId="0" borderId="17" xfId="0" applyFont="1" applyBorder="1" applyAlignment="1">
      <alignment horizontal="right"/>
    </xf>
    <xf numFmtId="2" fontId="0" fillId="0" borderId="0" xfId="0" applyNumberFormat="1"/>
    <xf numFmtId="4" fontId="1" fillId="5" borderId="2" xfId="0" applyNumberFormat="1" applyFont="1" applyFill="1" applyBorder="1"/>
    <xf numFmtId="4" fontId="1" fillId="5" borderId="28" xfId="0" applyNumberFormat="1" applyFont="1" applyFill="1" applyBorder="1"/>
    <xf numFmtId="4" fontId="1" fillId="5" borderId="18" xfId="0" applyNumberFormat="1" applyFont="1" applyFill="1" applyBorder="1"/>
    <xf numFmtId="4" fontId="6" fillId="4" borderId="10" xfId="0" applyNumberFormat="1" applyFont="1" applyFill="1" applyBorder="1" applyAlignment="1">
      <alignment horizontal="right" wrapText="1"/>
    </xf>
    <xf numFmtId="0" fontId="0" fillId="4" borderId="27" xfId="0" applyFill="1" applyBorder="1" applyAlignment="1"/>
    <xf numFmtId="4" fontId="14" fillId="4" borderId="27" xfId="0" applyNumberFormat="1" applyFont="1" applyFill="1" applyBorder="1" applyAlignment="1">
      <alignment horizontal="right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/>
    <xf numFmtId="4" fontId="16" fillId="4" borderId="3" xfId="0" applyNumberFormat="1" applyFont="1" applyFill="1" applyBorder="1" applyAlignment="1">
      <alignment horizontal="center" vertical="center" wrapText="1"/>
    </xf>
    <xf numFmtId="4" fontId="16" fillId="4" borderId="22" xfId="0" applyNumberFormat="1" applyFont="1" applyFill="1" applyBorder="1" applyAlignment="1">
      <alignment horizontal="center" vertical="center" wrapText="1"/>
    </xf>
    <xf numFmtId="1" fontId="13" fillId="0" borderId="32" xfId="0" quotePrefix="1" applyNumberFormat="1" applyFont="1" applyFill="1" applyBorder="1"/>
    <xf numFmtId="1" fontId="13" fillId="0" borderId="33" xfId="0" quotePrefix="1" applyNumberFormat="1" applyFont="1" applyFill="1" applyBorder="1"/>
    <xf numFmtId="1" fontId="13" fillId="0" borderId="23" xfId="0" quotePrefix="1" applyNumberFormat="1" applyFont="1" applyFill="1" applyBorder="1"/>
    <xf numFmtId="0" fontId="9" fillId="0" borderId="0" xfId="0" applyFont="1" applyBorder="1" applyAlignment="1"/>
    <xf numFmtId="0" fontId="0" fillId="0" borderId="34" xfId="0" applyBorder="1" applyAlignment="1"/>
    <xf numFmtId="4" fontId="13" fillId="0" borderId="31" xfId="0" quotePrefix="1" applyNumberFormat="1" applyFont="1" applyFill="1" applyBorder="1"/>
    <xf numFmtId="4" fontId="13" fillId="0" borderId="35" xfId="0" quotePrefix="1" applyNumberFormat="1" applyFont="1" applyFill="1" applyBorder="1"/>
    <xf numFmtId="4" fontId="13" fillId="0" borderId="36" xfId="0" quotePrefix="1" applyNumberFormat="1" applyFont="1" applyFill="1" applyBorder="1"/>
    <xf numFmtId="49" fontId="13" fillId="0" borderId="14" xfId="0" applyNumberFormat="1" applyFont="1" applyFill="1" applyBorder="1" applyProtection="1">
      <protection locked="0"/>
    </xf>
    <xf numFmtId="49" fontId="13" fillId="0" borderId="1" xfId="0" applyNumberFormat="1" applyFont="1" applyFill="1" applyBorder="1" applyProtection="1">
      <protection locked="0"/>
    </xf>
    <xf numFmtId="49" fontId="13" fillId="0" borderId="9" xfId="0" applyNumberFormat="1" applyFont="1" applyFill="1" applyBorder="1" applyProtection="1">
      <protection locked="0"/>
    </xf>
    <xf numFmtId="4" fontId="16" fillId="3" borderId="3" xfId="0" applyNumberFormat="1" applyFont="1" applyFill="1" applyBorder="1" applyAlignment="1">
      <alignment horizontal="center" wrapText="1"/>
    </xf>
    <xf numFmtId="0" fontId="20" fillId="0" borderId="0" xfId="0" applyFont="1"/>
    <xf numFmtId="4" fontId="20" fillId="0" borderId="0" xfId="0" applyNumberFormat="1" applyFont="1"/>
    <xf numFmtId="4" fontId="2" fillId="0" borderId="0" xfId="0" applyNumberFormat="1" applyFont="1"/>
    <xf numFmtId="0" fontId="1" fillId="3" borderId="11" xfId="0" applyFont="1" applyFill="1" applyBorder="1" applyAlignment="1"/>
    <xf numFmtId="0" fontId="1" fillId="3" borderId="3" xfId="0" applyFont="1" applyFill="1" applyBorder="1" applyAlignment="1"/>
    <xf numFmtId="0" fontId="2" fillId="3" borderId="3" xfId="0" applyFont="1" applyFill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" fillId="4" borderId="10" xfId="0" applyFont="1" applyFill="1" applyBorder="1" applyAlignment="1"/>
    <xf numFmtId="0" fontId="2" fillId="4" borderId="22" xfId="0" applyFont="1" applyFill="1" applyBorder="1" applyAlignment="1"/>
    <xf numFmtId="0" fontId="0" fillId="4" borderId="22" xfId="0" applyFill="1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  <color rgb="FFFFFF00"/>
      <color rgb="FFBE2F08"/>
      <color rgb="FFFF6699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587375</xdr:colOff>
      <xdr:row>8</xdr:row>
      <xdr:rowOff>1149350</xdr:rowOff>
    </xdr:from>
    <xdr:ext cx="65" cy="172227"/>
    <xdr:sp macro="" textlink="">
      <xdr:nvSpPr>
        <xdr:cNvPr id="2" name="Textfeld 1"/>
        <xdr:cNvSpPr txBox="1"/>
      </xdr:nvSpPr>
      <xdr:spPr>
        <a:xfrm>
          <a:off x="5540375" y="282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7</xdr:col>
      <xdr:colOff>587375</xdr:colOff>
      <xdr:row>8</xdr:row>
      <xdr:rowOff>1149350</xdr:rowOff>
    </xdr:from>
    <xdr:ext cx="65" cy="172227"/>
    <xdr:sp macro="" textlink="">
      <xdr:nvSpPr>
        <xdr:cNvPr id="3" name="Textfeld 2"/>
        <xdr:cNvSpPr txBox="1"/>
      </xdr:nvSpPr>
      <xdr:spPr>
        <a:xfrm>
          <a:off x="5778500" y="283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workbookViewId="0">
      <selection activeCell="M2" sqref="M2"/>
    </sheetView>
  </sheetViews>
  <sheetFormatPr baseColWidth="10" defaultRowHeight="15" x14ac:dyDescent="0.2"/>
  <cols>
    <col min="1" max="1" width="2.77734375" customWidth="1"/>
    <col min="2" max="2" width="7.21875" customWidth="1"/>
    <col min="3" max="3" width="23.33203125" customWidth="1"/>
    <col min="4" max="4" width="7.33203125" customWidth="1"/>
    <col min="5" max="5" width="10.44140625" customWidth="1"/>
    <col min="6" max="6" width="9.44140625" style="1" customWidth="1"/>
    <col min="7" max="7" width="7.33203125" style="1" customWidth="1"/>
    <col min="8" max="10" width="7.109375" style="1" customWidth="1"/>
    <col min="11" max="11" width="5.21875" customWidth="1"/>
    <col min="12" max="12" width="6.21875" style="1" customWidth="1"/>
    <col min="13" max="13" width="11.21875" style="1" customWidth="1"/>
    <col min="14" max="14" width="14.6640625" style="1" customWidth="1"/>
    <col min="15" max="15" width="7.109375" style="1" customWidth="1"/>
    <col min="16" max="16" width="8.88671875" customWidth="1"/>
    <col min="17" max="17" width="20" customWidth="1"/>
  </cols>
  <sheetData>
    <row r="1" spans="1:17" ht="15" customHeight="1" x14ac:dyDescent="0.2">
      <c r="A1" s="14"/>
      <c r="B1" s="15"/>
      <c r="C1" s="15"/>
    </row>
    <row r="5" spans="1:17" ht="4.5" customHeight="1" x14ac:dyDescent="0.2"/>
    <row r="6" spans="1:17" s="3" customFormat="1" ht="24.75" x14ac:dyDescent="0.5">
      <c r="A6" s="16" t="s">
        <v>11</v>
      </c>
      <c r="B6" s="17"/>
      <c r="C6" s="17"/>
      <c r="D6" s="17"/>
      <c r="E6" s="17"/>
      <c r="F6" s="18"/>
      <c r="G6" s="19"/>
      <c r="H6" s="19"/>
      <c r="I6" s="19"/>
      <c r="J6" s="19"/>
      <c r="K6" s="20"/>
      <c r="L6" s="19"/>
      <c r="M6" s="19"/>
      <c r="N6" s="19"/>
      <c r="O6" s="19"/>
      <c r="P6" s="21"/>
      <c r="Q6" s="84"/>
    </row>
    <row r="7" spans="1:17" s="3" customFormat="1" ht="24.75" x14ac:dyDescent="0.5">
      <c r="A7" s="99" t="s">
        <v>29</v>
      </c>
      <c r="B7" s="100"/>
      <c r="C7" s="33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2"/>
    </row>
    <row r="8" spans="1:17" s="3" customFormat="1" ht="18.75" x14ac:dyDescent="0.4">
      <c r="D8" s="117" t="s">
        <v>25</v>
      </c>
      <c r="E8" s="118"/>
      <c r="F8" s="118"/>
      <c r="G8" s="119"/>
      <c r="H8" s="119"/>
      <c r="I8" s="119"/>
      <c r="J8" s="90"/>
      <c r="K8" s="111" t="s">
        <v>2</v>
      </c>
      <c r="L8" s="112"/>
      <c r="M8" s="113"/>
      <c r="N8" s="113"/>
      <c r="O8" s="113"/>
      <c r="P8" s="4"/>
    </row>
    <row r="9" spans="1:17" s="3" customFormat="1" ht="92.1" customHeight="1" x14ac:dyDescent="0.4">
      <c r="B9" s="8" t="s">
        <v>0</v>
      </c>
      <c r="C9" s="9" t="s">
        <v>22</v>
      </c>
      <c r="D9" s="39" t="s">
        <v>12</v>
      </c>
      <c r="E9" s="39" t="s">
        <v>13</v>
      </c>
      <c r="F9" s="40" t="s">
        <v>1</v>
      </c>
      <c r="G9" s="41" t="s">
        <v>23</v>
      </c>
      <c r="H9" s="40" t="s">
        <v>1</v>
      </c>
      <c r="I9" s="89" t="s">
        <v>24</v>
      </c>
      <c r="J9" s="91" t="s">
        <v>1</v>
      </c>
      <c r="K9" s="35" t="s">
        <v>5</v>
      </c>
      <c r="L9" s="36" t="s">
        <v>6</v>
      </c>
      <c r="M9" s="36" t="s">
        <v>15</v>
      </c>
      <c r="N9" s="36" t="s">
        <v>26</v>
      </c>
      <c r="O9" s="36" t="s">
        <v>16</v>
      </c>
      <c r="P9" s="31" t="s">
        <v>7</v>
      </c>
      <c r="Q9" s="32" t="s">
        <v>3</v>
      </c>
    </row>
    <row r="10" spans="1:17" s="66" customFormat="1" ht="20.25" customHeight="1" x14ac:dyDescent="0.4">
      <c r="A10" s="67"/>
      <c r="B10" s="69"/>
      <c r="C10" s="70"/>
      <c r="D10" s="37"/>
      <c r="E10" s="82"/>
      <c r="F10" s="82" t="s">
        <v>17</v>
      </c>
      <c r="G10" s="94" t="s">
        <v>20</v>
      </c>
      <c r="H10" s="82" t="s">
        <v>19</v>
      </c>
      <c r="I10" s="95" t="s">
        <v>21</v>
      </c>
      <c r="J10" s="92" t="s">
        <v>18</v>
      </c>
      <c r="K10" s="68"/>
      <c r="L10" s="38"/>
      <c r="M10" s="107" t="s">
        <v>1</v>
      </c>
      <c r="N10" s="107" t="s">
        <v>27</v>
      </c>
      <c r="O10" s="71"/>
      <c r="P10" s="37"/>
      <c r="Q10" s="72"/>
    </row>
    <row r="11" spans="1:17" s="3" customFormat="1" ht="14.25" x14ac:dyDescent="0.2">
      <c r="A11" s="83">
        <v>1</v>
      </c>
      <c r="B11" s="73"/>
      <c r="C11" s="74"/>
      <c r="D11" s="75"/>
      <c r="E11" s="42">
        <v>45.36</v>
      </c>
      <c r="F11" s="76">
        <f t="shared" ref="F11:F12" si="0">D11*45.35/60</f>
        <v>0</v>
      </c>
      <c r="G11" s="58"/>
      <c r="H11" s="44">
        <f>IF(G11=1,Tabelle2!B$1,IF(G11=0.5,Tabelle2!B$2,0))</f>
        <v>0</v>
      </c>
      <c r="I11" s="96"/>
      <c r="J11" s="101">
        <f>IF(I11=1,Tabelle2!B$3,0)</f>
        <v>0</v>
      </c>
      <c r="K11" s="77"/>
      <c r="L11" s="45">
        <f>K11*0.7</f>
        <v>0</v>
      </c>
      <c r="M11" s="78"/>
      <c r="N11" s="104"/>
      <c r="O11" s="46">
        <f>L11+M11</f>
        <v>0</v>
      </c>
      <c r="P11" s="45">
        <f>F11+H11+J11+O11</f>
        <v>0</v>
      </c>
      <c r="Q11" s="79"/>
    </row>
    <row r="12" spans="1:17" s="3" customFormat="1" ht="14.25" x14ac:dyDescent="0.2">
      <c r="A12" s="80">
        <v>2</v>
      </c>
      <c r="B12" s="47"/>
      <c r="C12" s="48"/>
      <c r="D12" s="49"/>
      <c r="E12" s="42">
        <v>45.36</v>
      </c>
      <c r="F12" s="43">
        <f t="shared" si="0"/>
        <v>0</v>
      </c>
      <c r="G12" s="50"/>
      <c r="H12" s="51">
        <f>IF(G12=1,Tabelle2!B$1,IF(G12=0.5,Tabelle2!B$2,0))</f>
        <v>0</v>
      </c>
      <c r="I12" s="97"/>
      <c r="J12" s="102">
        <f>IF(I12=1,Tabelle2!B$3,0)</f>
        <v>0</v>
      </c>
      <c r="K12" s="52"/>
      <c r="L12" s="53">
        <f t="shared" ref="L12:L41" si="1">K12*0.7</f>
        <v>0</v>
      </c>
      <c r="M12" s="54"/>
      <c r="N12" s="105"/>
      <c r="O12" s="46">
        <f t="shared" ref="O12:O41" si="2">L12+M12+N12</f>
        <v>0</v>
      </c>
      <c r="P12" s="45">
        <f t="shared" ref="P12:P41" si="3">F12+H12+J12+O12</f>
        <v>0</v>
      </c>
      <c r="Q12" s="55"/>
    </row>
    <row r="13" spans="1:17" s="3" customFormat="1" ht="14.25" x14ac:dyDescent="0.2">
      <c r="A13" s="80">
        <v>3</v>
      </c>
      <c r="B13" s="47"/>
      <c r="C13" s="48"/>
      <c r="D13" s="49"/>
      <c r="E13" s="42">
        <v>45.36</v>
      </c>
      <c r="F13" s="43">
        <f>D13*45.35/60</f>
        <v>0</v>
      </c>
      <c r="G13" s="50"/>
      <c r="H13" s="51">
        <f>IF(G13=1,Tabelle2!B$1,IF(G13=0.5,Tabelle2!B$2,0))</f>
        <v>0</v>
      </c>
      <c r="I13" s="97"/>
      <c r="J13" s="102">
        <f>IF(I13=1,Tabelle2!B$3,0)</f>
        <v>0</v>
      </c>
      <c r="K13" s="52"/>
      <c r="L13" s="53">
        <f t="shared" si="1"/>
        <v>0</v>
      </c>
      <c r="M13" s="54"/>
      <c r="N13" s="105"/>
      <c r="O13" s="46">
        <f t="shared" si="2"/>
        <v>0</v>
      </c>
      <c r="P13" s="45">
        <f t="shared" si="3"/>
        <v>0</v>
      </c>
      <c r="Q13" s="55"/>
    </row>
    <row r="14" spans="1:17" s="3" customFormat="1" ht="14.25" x14ac:dyDescent="0.2">
      <c r="A14" s="80">
        <v>4</v>
      </c>
      <c r="B14" s="47"/>
      <c r="C14" s="48"/>
      <c r="D14" s="49"/>
      <c r="E14" s="42">
        <v>45.36</v>
      </c>
      <c r="F14" s="43">
        <f t="shared" ref="F14:F41" si="4">D14*45.35/60</f>
        <v>0</v>
      </c>
      <c r="G14" s="50"/>
      <c r="H14" s="51">
        <f>IF(G14=1,Tabelle2!B$1,IF(G14=0.5,Tabelle2!B$2,0))</f>
        <v>0</v>
      </c>
      <c r="I14" s="97"/>
      <c r="J14" s="102">
        <f>IF(I14=1,Tabelle2!B$3,0)</f>
        <v>0</v>
      </c>
      <c r="K14" s="52"/>
      <c r="L14" s="53">
        <f t="shared" si="1"/>
        <v>0</v>
      </c>
      <c r="M14" s="54"/>
      <c r="N14" s="105"/>
      <c r="O14" s="46">
        <f t="shared" si="2"/>
        <v>0</v>
      </c>
      <c r="P14" s="45">
        <f t="shared" si="3"/>
        <v>0</v>
      </c>
      <c r="Q14" s="55"/>
    </row>
    <row r="15" spans="1:17" s="3" customFormat="1" ht="14.25" x14ac:dyDescent="0.2">
      <c r="A15" s="80">
        <v>5</v>
      </c>
      <c r="B15" s="47"/>
      <c r="C15" s="48"/>
      <c r="D15" s="49"/>
      <c r="E15" s="42">
        <v>45.36</v>
      </c>
      <c r="F15" s="43">
        <f t="shared" si="4"/>
        <v>0</v>
      </c>
      <c r="G15" s="56"/>
      <c r="H15" s="51">
        <f>IF(G15=1,Tabelle2!B$1,IF(G15=0.5,Tabelle2!B$2,0))</f>
        <v>0</v>
      </c>
      <c r="I15" s="97"/>
      <c r="J15" s="102">
        <f>IF(I15=1,Tabelle2!B$3,0)</f>
        <v>0</v>
      </c>
      <c r="K15" s="52"/>
      <c r="L15" s="53">
        <f t="shared" si="1"/>
        <v>0</v>
      </c>
      <c r="M15" s="54"/>
      <c r="N15" s="105"/>
      <c r="O15" s="46">
        <f t="shared" si="2"/>
        <v>0</v>
      </c>
      <c r="P15" s="45">
        <f t="shared" si="3"/>
        <v>0</v>
      </c>
      <c r="Q15" s="55"/>
    </row>
    <row r="16" spans="1:17" s="3" customFormat="1" ht="14.25" x14ac:dyDescent="0.2">
      <c r="A16" s="80">
        <v>6</v>
      </c>
      <c r="B16" s="47"/>
      <c r="C16" s="48"/>
      <c r="D16" s="49"/>
      <c r="E16" s="42">
        <v>45.36</v>
      </c>
      <c r="F16" s="43">
        <f t="shared" si="4"/>
        <v>0</v>
      </c>
      <c r="G16" s="57"/>
      <c r="H16" s="51">
        <f>IF(G16=1,Tabelle2!B$1,IF(G16=0.5,Tabelle2!B$2,0))</f>
        <v>0</v>
      </c>
      <c r="I16" s="97"/>
      <c r="J16" s="102">
        <f>IF(I16=1,Tabelle2!B$3,0)</f>
        <v>0</v>
      </c>
      <c r="K16" s="52"/>
      <c r="L16" s="53">
        <f t="shared" si="1"/>
        <v>0</v>
      </c>
      <c r="M16" s="54"/>
      <c r="N16" s="105"/>
      <c r="O16" s="46">
        <f t="shared" si="2"/>
        <v>0</v>
      </c>
      <c r="P16" s="45">
        <f t="shared" si="3"/>
        <v>0</v>
      </c>
      <c r="Q16" s="55"/>
    </row>
    <row r="17" spans="1:17" s="3" customFormat="1" ht="14.25" x14ac:dyDescent="0.2">
      <c r="A17" s="80">
        <v>7</v>
      </c>
      <c r="B17" s="47"/>
      <c r="C17" s="48"/>
      <c r="D17" s="49"/>
      <c r="E17" s="42">
        <v>45.36</v>
      </c>
      <c r="F17" s="43">
        <f t="shared" si="4"/>
        <v>0</v>
      </c>
      <c r="G17" s="56"/>
      <c r="H17" s="51">
        <f>IF(G17=1,Tabelle2!B$1,IF(G17=0.5,Tabelle2!B$2,0))</f>
        <v>0</v>
      </c>
      <c r="I17" s="97"/>
      <c r="J17" s="102">
        <f>IF(I17=1,Tabelle2!B$3,0)</f>
        <v>0</v>
      </c>
      <c r="K17" s="52"/>
      <c r="L17" s="53">
        <f t="shared" si="1"/>
        <v>0</v>
      </c>
      <c r="M17" s="54"/>
      <c r="N17" s="105"/>
      <c r="O17" s="46">
        <f t="shared" si="2"/>
        <v>0</v>
      </c>
      <c r="P17" s="45">
        <f t="shared" si="3"/>
        <v>0</v>
      </c>
      <c r="Q17" s="55"/>
    </row>
    <row r="18" spans="1:17" s="3" customFormat="1" ht="14.25" x14ac:dyDescent="0.2">
      <c r="A18" s="80">
        <v>8</v>
      </c>
      <c r="B18" s="47"/>
      <c r="C18" s="48"/>
      <c r="D18" s="49"/>
      <c r="E18" s="42">
        <v>45.36</v>
      </c>
      <c r="F18" s="43">
        <f t="shared" si="4"/>
        <v>0</v>
      </c>
      <c r="G18" s="57"/>
      <c r="H18" s="51">
        <f>IF(G18=1,Tabelle2!B$1,IF(G18=0.5,Tabelle2!B$2,0))</f>
        <v>0</v>
      </c>
      <c r="I18" s="97"/>
      <c r="J18" s="102">
        <f>IF(I18=1,Tabelle2!B$3,0)</f>
        <v>0</v>
      </c>
      <c r="K18" s="52"/>
      <c r="L18" s="53">
        <f t="shared" si="1"/>
        <v>0</v>
      </c>
      <c r="M18" s="54"/>
      <c r="N18" s="105"/>
      <c r="O18" s="46">
        <f t="shared" si="2"/>
        <v>0</v>
      </c>
      <c r="P18" s="45">
        <f t="shared" si="3"/>
        <v>0</v>
      </c>
      <c r="Q18" s="55"/>
    </row>
    <row r="19" spans="1:17" s="3" customFormat="1" ht="14.25" x14ac:dyDescent="0.2">
      <c r="A19" s="80">
        <v>9</v>
      </c>
      <c r="B19" s="47"/>
      <c r="C19" s="48"/>
      <c r="D19" s="49"/>
      <c r="E19" s="42">
        <v>45.36</v>
      </c>
      <c r="F19" s="43">
        <f t="shared" si="4"/>
        <v>0</v>
      </c>
      <c r="G19" s="56"/>
      <c r="H19" s="51">
        <f>IF(G19=1,Tabelle2!B$1,IF(G19=0.5,Tabelle2!B$2,0))</f>
        <v>0</v>
      </c>
      <c r="I19" s="97"/>
      <c r="J19" s="102">
        <f>IF(I19=1,Tabelle2!B$3,0)</f>
        <v>0</v>
      </c>
      <c r="K19" s="52"/>
      <c r="L19" s="53">
        <f t="shared" si="1"/>
        <v>0</v>
      </c>
      <c r="M19" s="54"/>
      <c r="N19" s="105"/>
      <c r="O19" s="46">
        <f t="shared" si="2"/>
        <v>0</v>
      </c>
      <c r="P19" s="45">
        <f t="shared" si="3"/>
        <v>0</v>
      </c>
      <c r="Q19" s="55"/>
    </row>
    <row r="20" spans="1:17" s="3" customFormat="1" ht="14.25" x14ac:dyDescent="0.2">
      <c r="A20" s="80">
        <v>10</v>
      </c>
      <c r="B20" s="47"/>
      <c r="C20" s="48"/>
      <c r="D20" s="49"/>
      <c r="E20" s="42">
        <v>45.36</v>
      </c>
      <c r="F20" s="43">
        <f t="shared" si="4"/>
        <v>0</v>
      </c>
      <c r="G20" s="57"/>
      <c r="H20" s="51">
        <f>IF(G20=1,Tabelle2!B$1,IF(G20=0.5,Tabelle2!B$2,0))</f>
        <v>0</v>
      </c>
      <c r="I20" s="97"/>
      <c r="J20" s="102">
        <f>IF(I20=1,Tabelle2!B$3,0)</f>
        <v>0</v>
      </c>
      <c r="K20" s="52"/>
      <c r="L20" s="53">
        <f t="shared" si="1"/>
        <v>0</v>
      </c>
      <c r="M20" s="54"/>
      <c r="N20" s="105"/>
      <c r="O20" s="46">
        <f t="shared" si="2"/>
        <v>0</v>
      </c>
      <c r="P20" s="45">
        <f t="shared" si="3"/>
        <v>0</v>
      </c>
      <c r="Q20" s="55"/>
    </row>
    <row r="21" spans="1:17" s="3" customFormat="1" ht="14.25" x14ac:dyDescent="0.2">
      <c r="A21" s="80">
        <v>11</v>
      </c>
      <c r="B21" s="47"/>
      <c r="C21" s="48"/>
      <c r="D21" s="49"/>
      <c r="E21" s="42">
        <v>45.36</v>
      </c>
      <c r="F21" s="43">
        <f t="shared" si="4"/>
        <v>0</v>
      </c>
      <c r="G21" s="56"/>
      <c r="H21" s="51">
        <f>IF(G21=1,Tabelle2!B$1,IF(G21=0.5,Tabelle2!B$2,0))</f>
        <v>0</v>
      </c>
      <c r="I21" s="97"/>
      <c r="J21" s="102">
        <f>IF(I21=1,Tabelle2!B$3,0)</f>
        <v>0</v>
      </c>
      <c r="K21" s="52"/>
      <c r="L21" s="53">
        <f t="shared" si="1"/>
        <v>0</v>
      </c>
      <c r="M21" s="54"/>
      <c r="N21" s="105"/>
      <c r="O21" s="46">
        <f t="shared" si="2"/>
        <v>0</v>
      </c>
      <c r="P21" s="45">
        <f t="shared" si="3"/>
        <v>0</v>
      </c>
      <c r="Q21" s="55"/>
    </row>
    <row r="22" spans="1:17" s="3" customFormat="1" ht="14.25" x14ac:dyDescent="0.2">
      <c r="A22" s="80">
        <v>12</v>
      </c>
      <c r="B22" s="47"/>
      <c r="C22" s="48"/>
      <c r="D22" s="49"/>
      <c r="E22" s="42">
        <v>45.36</v>
      </c>
      <c r="F22" s="43">
        <f t="shared" si="4"/>
        <v>0</v>
      </c>
      <c r="G22" s="57"/>
      <c r="H22" s="51">
        <f>IF(G22=1,Tabelle2!B$1,IF(G22=0.5,Tabelle2!B$2,0))</f>
        <v>0</v>
      </c>
      <c r="I22" s="97"/>
      <c r="J22" s="102">
        <f>IF(I22=1,Tabelle2!B$3,0)</f>
        <v>0</v>
      </c>
      <c r="K22" s="52"/>
      <c r="L22" s="53">
        <f t="shared" si="1"/>
        <v>0</v>
      </c>
      <c r="M22" s="54"/>
      <c r="N22" s="105"/>
      <c r="O22" s="46">
        <f t="shared" si="2"/>
        <v>0</v>
      </c>
      <c r="P22" s="45">
        <f t="shared" si="3"/>
        <v>0</v>
      </c>
      <c r="Q22" s="55"/>
    </row>
    <row r="23" spans="1:17" s="3" customFormat="1" ht="14.25" x14ac:dyDescent="0.2">
      <c r="A23" s="80">
        <v>13</v>
      </c>
      <c r="B23" s="47"/>
      <c r="C23" s="48"/>
      <c r="D23" s="49"/>
      <c r="E23" s="42">
        <v>45.36</v>
      </c>
      <c r="F23" s="43">
        <f t="shared" si="4"/>
        <v>0</v>
      </c>
      <c r="G23" s="56"/>
      <c r="H23" s="51">
        <f>IF(G23=1,Tabelle2!B$1,IF(G23=0.5,Tabelle2!B$2,0))</f>
        <v>0</v>
      </c>
      <c r="I23" s="97"/>
      <c r="J23" s="102">
        <f>IF(I23=1,Tabelle2!B$3,0)</f>
        <v>0</v>
      </c>
      <c r="K23" s="52"/>
      <c r="L23" s="53">
        <f t="shared" si="1"/>
        <v>0</v>
      </c>
      <c r="M23" s="54"/>
      <c r="N23" s="105"/>
      <c r="O23" s="46">
        <f t="shared" si="2"/>
        <v>0</v>
      </c>
      <c r="P23" s="45">
        <f t="shared" si="3"/>
        <v>0</v>
      </c>
      <c r="Q23" s="55"/>
    </row>
    <row r="24" spans="1:17" s="3" customFormat="1" ht="14.25" x14ac:dyDescent="0.2">
      <c r="A24" s="80">
        <v>14</v>
      </c>
      <c r="B24" s="47"/>
      <c r="C24" s="48"/>
      <c r="D24" s="49"/>
      <c r="E24" s="42">
        <v>45.36</v>
      </c>
      <c r="F24" s="43">
        <f t="shared" si="4"/>
        <v>0</v>
      </c>
      <c r="G24" s="57"/>
      <c r="H24" s="51">
        <f>IF(G24=1,Tabelle2!B$1,IF(G24=0.5,Tabelle2!B$2,0))</f>
        <v>0</v>
      </c>
      <c r="I24" s="97"/>
      <c r="J24" s="102">
        <f>IF(I24=1,Tabelle2!B$3,0)</f>
        <v>0</v>
      </c>
      <c r="K24" s="52"/>
      <c r="L24" s="53">
        <f t="shared" si="1"/>
        <v>0</v>
      </c>
      <c r="M24" s="54"/>
      <c r="N24" s="105"/>
      <c r="O24" s="46">
        <f t="shared" si="2"/>
        <v>0</v>
      </c>
      <c r="P24" s="45">
        <f t="shared" si="3"/>
        <v>0</v>
      </c>
      <c r="Q24" s="55"/>
    </row>
    <row r="25" spans="1:17" s="3" customFormat="1" ht="14.25" x14ac:dyDescent="0.2">
      <c r="A25" s="80">
        <v>15</v>
      </c>
      <c r="B25" s="47"/>
      <c r="C25" s="48"/>
      <c r="D25" s="49"/>
      <c r="E25" s="42">
        <v>45.36</v>
      </c>
      <c r="F25" s="43">
        <f t="shared" si="4"/>
        <v>0</v>
      </c>
      <c r="G25" s="56"/>
      <c r="H25" s="51">
        <f>IF(G25=1,Tabelle2!B$1,IF(G25=0.5,Tabelle2!B$2,0))</f>
        <v>0</v>
      </c>
      <c r="I25" s="97"/>
      <c r="J25" s="102">
        <f>IF(I25=1,Tabelle2!B$3,0)</f>
        <v>0</v>
      </c>
      <c r="K25" s="52"/>
      <c r="L25" s="53">
        <f t="shared" si="1"/>
        <v>0</v>
      </c>
      <c r="M25" s="54"/>
      <c r="N25" s="105"/>
      <c r="O25" s="46">
        <f t="shared" si="2"/>
        <v>0</v>
      </c>
      <c r="P25" s="45">
        <f t="shared" si="3"/>
        <v>0</v>
      </c>
      <c r="Q25" s="55"/>
    </row>
    <row r="26" spans="1:17" s="3" customFormat="1" ht="14.25" x14ac:dyDescent="0.2">
      <c r="A26" s="80">
        <v>16</v>
      </c>
      <c r="B26" s="47"/>
      <c r="C26" s="48"/>
      <c r="D26" s="49"/>
      <c r="E26" s="42">
        <v>45.36</v>
      </c>
      <c r="F26" s="43">
        <f t="shared" si="4"/>
        <v>0</v>
      </c>
      <c r="G26" s="57"/>
      <c r="H26" s="51">
        <f>IF(G26=1,Tabelle2!B$1,IF(G26=0.5,Tabelle2!B$2,0))</f>
        <v>0</v>
      </c>
      <c r="I26" s="97"/>
      <c r="J26" s="102">
        <f>IF(I26=1,Tabelle2!B$3,0)</f>
        <v>0</v>
      </c>
      <c r="K26" s="52"/>
      <c r="L26" s="53">
        <f t="shared" si="1"/>
        <v>0</v>
      </c>
      <c r="M26" s="54"/>
      <c r="N26" s="105"/>
      <c r="O26" s="46">
        <f t="shared" si="2"/>
        <v>0</v>
      </c>
      <c r="P26" s="45">
        <f t="shared" si="3"/>
        <v>0</v>
      </c>
      <c r="Q26" s="55"/>
    </row>
    <row r="27" spans="1:17" s="3" customFormat="1" ht="14.25" x14ac:dyDescent="0.2">
      <c r="A27" s="80">
        <v>17</v>
      </c>
      <c r="B27" s="47"/>
      <c r="C27" s="48"/>
      <c r="D27" s="49"/>
      <c r="E27" s="42">
        <v>45.36</v>
      </c>
      <c r="F27" s="43">
        <f t="shared" si="4"/>
        <v>0</v>
      </c>
      <c r="G27" s="56"/>
      <c r="H27" s="51">
        <f>IF(G27=1,Tabelle2!B$1,IF(G27=0.5,Tabelle2!B$2,0))</f>
        <v>0</v>
      </c>
      <c r="I27" s="97"/>
      <c r="J27" s="102">
        <f>IF(I27=1,Tabelle2!B$3,0)</f>
        <v>0</v>
      </c>
      <c r="K27" s="52"/>
      <c r="L27" s="53">
        <f t="shared" si="1"/>
        <v>0</v>
      </c>
      <c r="M27" s="54"/>
      <c r="N27" s="105"/>
      <c r="O27" s="46">
        <f t="shared" si="2"/>
        <v>0</v>
      </c>
      <c r="P27" s="45">
        <f t="shared" si="3"/>
        <v>0</v>
      </c>
      <c r="Q27" s="55"/>
    </row>
    <row r="28" spans="1:17" s="3" customFormat="1" ht="14.25" x14ac:dyDescent="0.2">
      <c r="A28" s="80">
        <v>18</v>
      </c>
      <c r="B28" s="47"/>
      <c r="C28" s="48"/>
      <c r="D28" s="49"/>
      <c r="E28" s="42">
        <v>45.36</v>
      </c>
      <c r="F28" s="43">
        <f t="shared" si="4"/>
        <v>0</v>
      </c>
      <c r="G28" s="57"/>
      <c r="H28" s="51">
        <f>IF(G28=1,Tabelle2!B$1,IF(G28=0.5,Tabelle2!B$2,0))</f>
        <v>0</v>
      </c>
      <c r="I28" s="97"/>
      <c r="J28" s="102">
        <f>IF(I28=1,Tabelle2!B$3,0)</f>
        <v>0</v>
      </c>
      <c r="K28" s="52"/>
      <c r="L28" s="53">
        <f t="shared" si="1"/>
        <v>0</v>
      </c>
      <c r="M28" s="54"/>
      <c r="N28" s="105"/>
      <c r="O28" s="46">
        <f t="shared" si="2"/>
        <v>0</v>
      </c>
      <c r="P28" s="45">
        <f t="shared" si="3"/>
        <v>0</v>
      </c>
      <c r="Q28" s="55"/>
    </row>
    <row r="29" spans="1:17" s="3" customFormat="1" ht="14.25" x14ac:dyDescent="0.2">
      <c r="A29" s="80">
        <v>19</v>
      </c>
      <c r="B29" s="47"/>
      <c r="C29" s="48"/>
      <c r="D29" s="49"/>
      <c r="E29" s="42">
        <v>45.36</v>
      </c>
      <c r="F29" s="43">
        <f t="shared" si="4"/>
        <v>0</v>
      </c>
      <c r="G29" s="56"/>
      <c r="H29" s="51">
        <f>IF(G29=1,Tabelle2!B$1,IF(G29=0.5,Tabelle2!B$2,0))</f>
        <v>0</v>
      </c>
      <c r="I29" s="97"/>
      <c r="J29" s="102">
        <f>IF(I29=1,Tabelle2!B$3,0)</f>
        <v>0</v>
      </c>
      <c r="K29" s="52"/>
      <c r="L29" s="53">
        <f t="shared" si="1"/>
        <v>0</v>
      </c>
      <c r="M29" s="54"/>
      <c r="N29" s="105"/>
      <c r="O29" s="46">
        <f t="shared" si="2"/>
        <v>0</v>
      </c>
      <c r="P29" s="45">
        <f t="shared" si="3"/>
        <v>0</v>
      </c>
      <c r="Q29" s="55"/>
    </row>
    <row r="30" spans="1:17" s="3" customFormat="1" ht="14.25" x14ac:dyDescent="0.2">
      <c r="A30" s="80">
        <v>20</v>
      </c>
      <c r="B30" s="47"/>
      <c r="C30" s="48"/>
      <c r="D30" s="49"/>
      <c r="E30" s="42">
        <v>45.36</v>
      </c>
      <c r="F30" s="43">
        <f t="shared" si="4"/>
        <v>0</v>
      </c>
      <c r="G30" s="57"/>
      <c r="H30" s="51">
        <f>IF(G30=1,Tabelle2!B$1,IF(G30=0.5,Tabelle2!B$2,0))</f>
        <v>0</v>
      </c>
      <c r="I30" s="97"/>
      <c r="J30" s="102">
        <f>IF(I30=1,Tabelle2!B$3,0)</f>
        <v>0</v>
      </c>
      <c r="K30" s="52"/>
      <c r="L30" s="53">
        <f t="shared" si="1"/>
        <v>0</v>
      </c>
      <c r="M30" s="54"/>
      <c r="N30" s="105"/>
      <c r="O30" s="46">
        <f t="shared" si="2"/>
        <v>0</v>
      </c>
      <c r="P30" s="45">
        <f t="shared" si="3"/>
        <v>0</v>
      </c>
      <c r="Q30" s="55"/>
    </row>
    <row r="31" spans="1:17" s="3" customFormat="1" ht="14.25" x14ac:dyDescent="0.2">
      <c r="A31" s="80">
        <v>21</v>
      </c>
      <c r="B31" s="47"/>
      <c r="C31" s="48"/>
      <c r="D31" s="49"/>
      <c r="E31" s="42">
        <v>45.36</v>
      </c>
      <c r="F31" s="43">
        <f t="shared" si="4"/>
        <v>0</v>
      </c>
      <c r="G31" s="56"/>
      <c r="H31" s="51">
        <f>IF(G31=1,Tabelle2!B$1,IF(G31=0.5,Tabelle2!B$2,0))</f>
        <v>0</v>
      </c>
      <c r="I31" s="97"/>
      <c r="J31" s="102">
        <f>IF(I31=1,Tabelle2!B$3,0)</f>
        <v>0</v>
      </c>
      <c r="K31" s="52"/>
      <c r="L31" s="53">
        <f t="shared" si="1"/>
        <v>0</v>
      </c>
      <c r="M31" s="54"/>
      <c r="N31" s="105"/>
      <c r="O31" s="46">
        <f t="shared" si="2"/>
        <v>0</v>
      </c>
      <c r="P31" s="45">
        <f t="shared" si="3"/>
        <v>0</v>
      </c>
      <c r="Q31" s="55"/>
    </row>
    <row r="32" spans="1:17" s="3" customFormat="1" ht="14.25" x14ac:dyDescent="0.2">
      <c r="A32" s="80">
        <v>22</v>
      </c>
      <c r="B32" s="47"/>
      <c r="C32" s="48"/>
      <c r="D32" s="49"/>
      <c r="E32" s="42">
        <v>45.36</v>
      </c>
      <c r="F32" s="43">
        <f t="shared" si="4"/>
        <v>0</v>
      </c>
      <c r="G32" s="57"/>
      <c r="H32" s="51">
        <f>IF(G32=1,Tabelle2!B$1,IF(G32=0.5,Tabelle2!B$2,0))</f>
        <v>0</v>
      </c>
      <c r="I32" s="97"/>
      <c r="J32" s="102">
        <f>IF(I32=1,Tabelle2!B$3,0)</f>
        <v>0</v>
      </c>
      <c r="K32" s="52"/>
      <c r="L32" s="53">
        <f t="shared" si="1"/>
        <v>0</v>
      </c>
      <c r="M32" s="54"/>
      <c r="N32" s="105"/>
      <c r="O32" s="46">
        <f t="shared" si="2"/>
        <v>0</v>
      </c>
      <c r="P32" s="45">
        <f t="shared" si="3"/>
        <v>0</v>
      </c>
      <c r="Q32" s="55"/>
    </row>
    <row r="33" spans="1:17" s="3" customFormat="1" ht="14.25" x14ac:dyDescent="0.2">
      <c r="A33" s="80">
        <v>23</v>
      </c>
      <c r="B33" s="47"/>
      <c r="C33" s="48"/>
      <c r="D33" s="49"/>
      <c r="E33" s="42">
        <v>45.36</v>
      </c>
      <c r="F33" s="43">
        <f t="shared" si="4"/>
        <v>0</v>
      </c>
      <c r="G33" s="56"/>
      <c r="H33" s="51">
        <f>IF(G33=1,Tabelle2!B$1,IF(G33=0.5,Tabelle2!B$2,0))</f>
        <v>0</v>
      </c>
      <c r="I33" s="97"/>
      <c r="J33" s="102">
        <f>IF(I33=1,Tabelle2!B$3,0)</f>
        <v>0</v>
      </c>
      <c r="K33" s="52"/>
      <c r="L33" s="53">
        <f t="shared" si="1"/>
        <v>0</v>
      </c>
      <c r="M33" s="54"/>
      <c r="N33" s="105"/>
      <c r="O33" s="46">
        <f t="shared" si="2"/>
        <v>0</v>
      </c>
      <c r="P33" s="45">
        <f t="shared" si="3"/>
        <v>0</v>
      </c>
      <c r="Q33" s="55"/>
    </row>
    <row r="34" spans="1:17" s="3" customFormat="1" ht="14.25" x14ac:dyDescent="0.2">
      <c r="A34" s="80">
        <v>24</v>
      </c>
      <c r="B34" s="47"/>
      <c r="C34" s="48"/>
      <c r="D34" s="49"/>
      <c r="E34" s="42">
        <v>45.36</v>
      </c>
      <c r="F34" s="43">
        <f t="shared" si="4"/>
        <v>0</v>
      </c>
      <c r="G34" s="57"/>
      <c r="H34" s="51">
        <f>IF(G34=1,Tabelle2!B$1,IF(G34=0.5,Tabelle2!B$2,0))</f>
        <v>0</v>
      </c>
      <c r="I34" s="97"/>
      <c r="J34" s="102">
        <f>IF(I34=1,Tabelle2!B$3,0)</f>
        <v>0</v>
      </c>
      <c r="K34" s="52"/>
      <c r="L34" s="53">
        <f t="shared" si="1"/>
        <v>0</v>
      </c>
      <c r="M34" s="54"/>
      <c r="N34" s="105"/>
      <c r="O34" s="46">
        <f t="shared" si="2"/>
        <v>0</v>
      </c>
      <c r="P34" s="45">
        <f t="shared" si="3"/>
        <v>0</v>
      </c>
      <c r="Q34" s="55"/>
    </row>
    <row r="35" spans="1:17" s="3" customFormat="1" ht="14.25" x14ac:dyDescent="0.2">
      <c r="A35" s="80">
        <v>25</v>
      </c>
      <c r="B35" s="47"/>
      <c r="C35" s="48"/>
      <c r="D35" s="49"/>
      <c r="E35" s="42">
        <v>45.36</v>
      </c>
      <c r="F35" s="43">
        <f t="shared" si="4"/>
        <v>0</v>
      </c>
      <c r="G35" s="56"/>
      <c r="H35" s="51">
        <f>IF(G35=1,Tabelle2!B$1,IF(G35=0.5,Tabelle2!B$2,0))</f>
        <v>0</v>
      </c>
      <c r="I35" s="97"/>
      <c r="J35" s="102">
        <f>IF(I35=1,Tabelle2!B$3,0)</f>
        <v>0</v>
      </c>
      <c r="K35" s="52"/>
      <c r="L35" s="53">
        <f t="shared" si="1"/>
        <v>0</v>
      </c>
      <c r="M35" s="54"/>
      <c r="N35" s="105"/>
      <c r="O35" s="46">
        <f t="shared" si="2"/>
        <v>0</v>
      </c>
      <c r="P35" s="45">
        <f t="shared" si="3"/>
        <v>0</v>
      </c>
      <c r="Q35" s="55"/>
    </row>
    <row r="36" spans="1:17" s="3" customFormat="1" ht="14.25" x14ac:dyDescent="0.2">
      <c r="A36" s="80">
        <v>26</v>
      </c>
      <c r="B36" s="47"/>
      <c r="C36" s="48"/>
      <c r="D36" s="49"/>
      <c r="E36" s="42">
        <v>45.36</v>
      </c>
      <c r="F36" s="43">
        <f t="shared" si="4"/>
        <v>0</v>
      </c>
      <c r="G36" s="58"/>
      <c r="H36" s="51">
        <f>IF(G36=1,Tabelle2!B$1,IF(G36=0.5,Tabelle2!B$2,0))</f>
        <v>0</v>
      </c>
      <c r="I36" s="97"/>
      <c r="J36" s="102">
        <f>IF(I36=1,Tabelle2!B$3,0)</f>
        <v>0</v>
      </c>
      <c r="K36" s="52"/>
      <c r="L36" s="53">
        <f t="shared" si="1"/>
        <v>0</v>
      </c>
      <c r="M36" s="54"/>
      <c r="N36" s="105"/>
      <c r="O36" s="46">
        <f t="shared" si="2"/>
        <v>0</v>
      </c>
      <c r="P36" s="45">
        <f t="shared" si="3"/>
        <v>0</v>
      </c>
      <c r="Q36" s="55"/>
    </row>
    <row r="37" spans="1:17" s="3" customFormat="1" ht="14.25" x14ac:dyDescent="0.2">
      <c r="A37" s="80">
        <v>27</v>
      </c>
      <c r="B37" s="47"/>
      <c r="C37" s="48"/>
      <c r="D37" s="49"/>
      <c r="E37" s="42">
        <v>45.36</v>
      </c>
      <c r="F37" s="43">
        <f t="shared" si="4"/>
        <v>0</v>
      </c>
      <c r="G37" s="56"/>
      <c r="H37" s="51">
        <f>IF(G37=1,Tabelle2!B$1,IF(G37=0.5,Tabelle2!B$2,0))</f>
        <v>0</v>
      </c>
      <c r="I37" s="97"/>
      <c r="J37" s="102">
        <f>IF(I37=1,Tabelle2!B$3,0)</f>
        <v>0</v>
      </c>
      <c r="K37" s="52"/>
      <c r="L37" s="53">
        <f t="shared" si="1"/>
        <v>0</v>
      </c>
      <c r="M37" s="54"/>
      <c r="N37" s="105"/>
      <c r="O37" s="46">
        <f t="shared" si="2"/>
        <v>0</v>
      </c>
      <c r="P37" s="45">
        <f t="shared" si="3"/>
        <v>0</v>
      </c>
      <c r="Q37" s="55"/>
    </row>
    <row r="38" spans="1:17" s="3" customFormat="1" ht="14.25" x14ac:dyDescent="0.2">
      <c r="A38" s="80">
        <v>28</v>
      </c>
      <c r="B38" s="47"/>
      <c r="C38" s="48"/>
      <c r="D38" s="49"/>
      <c r="E38" s="42">
        <v>45.36</v>
      </c>
      <c r="F38" s="43">
        <f t="shared" si="4"/>
        <v>0</v>
      </c>
      <c r="G38" s="58"/>
      <c r="H38" s="51">
        <f>IF(G38=1,Tabelle2!B$1,IF(G38=0.5,Tabelle2!B$2,0))</f>
        <v>0</v>
      </c>
      <c r="I38" s="97"/>
      <c r="J38" s="102">
        <f>IF(I38=1,Tabelle2!B$3,0)</f>
        <v>0</v>
      </c>
      <c r="K38" s="52"/>
      <c r="L38" s="53">
        <f t="shared" si="1"/>
        <v>0</v>
      </c>
      <c r="M38" s="54"/>
      <c r="N38" s="105"/>
      <c r="O38" s="46">
        <f t="shared" si="2"/>
        <v>0</v>
      </c>
      <c r="P38" s="45">
        <f t="shared" si="3"/>
        <v>0</v>
      </c>
      <c r="Q38" s="55"/>
    </row>
    <row r="39" spans="1:17" s="3" customFormat="1" ht="14.25" x14ac:dyDescent="0.2">
      <c r="A39" s="80">
        <v>29</v>
      </c>
      <c r="B39" s="47"/>
      <c r="C39" s="48"/>
      <c r="D39" s="49"/>
      <c r="E39" s="42">
        <v>45.36</v>
      </c>
      <c r="F39" s="43">
        <f t="shared" si="4"/>
        <v>0</v>
      </c>
      <c r="G39" s="58"/>
      <c r="H39" s="51">
        <f>IF(G39=1,Tabelle2!B$1,IF(G39=0.5,Tabelle2!B$2,0))</f>
        <v>0</v>
      </c>
      <c r="I39" s="97"/>
      <c r="J39" s="102">
        <f>IF(I39=1,Tabelle2!B$3,0)</f>
        <v>0</v>
      </c>
      <c r="K39" s="52"/>
      <c r="L39" s="53">
        <f t="shared" si="1"/>
        <v>0</v>
      </c>
      <c r="M39" s="54"/>
      <c r="N39" s="105"/>
      <c r="O39" s="46">
        <f t="shared" si="2"/>
        <v>0</v>
      </c>
      <c r="P39" s="45">
        <f t="shared" si="3"/>
        <v>0</v>
      </c>
      <c r="Q39" s="55"/>
    </row>
    <row r="40" spans="1:17" s="3" customFormat="1" ht="14.25" x14ac:dyDescent="0.2">
      <c r="A40" s="80">
        <v>30</v>
      </c>
      <c r="B40" s="47"/>
      <c r="C40" s="48"/>
      <c r="D40" s="49"/>
      <c r="E40" s="42">
        <v>45.36</v>
      </c>
      <c r="F40" s="43">
        <f t="shared" si="4"/>
        <v>0</v>
      </c>
      <c r="G40" s="58"/>
      <c r="H40" s="51">
        <f>IF(G40=1,Tabelle2!B$1,IF(G40=0.5,Tabelle2!B$2,0))</f>
        <v>0</v>
      </c>
      <c r="I40" s="97"/>
      <c r="J40" s="102">
        <f>IF(I40=1,Tabelle2!B$3,0)</f>
        <v>0</v>
      </c>
      <c r="K40" s="52"/>
      <c r="L40" s="53">
        <f t="shared" si="1"/>
        <v>0</v>
      </c>
      <c r="M40" s="54"/>
      <c r="N40" s="105"/>
      <c r="O40" s="46">
        <f t="shared" si="2"/>
        <v>0</v>
      </c>
      <c r="P40" s="45">
        <f t="shared" si="3"/>
        <v>0</v>
      </c>
      <c r="Q40" s="55"/>
    </row>
    <row r="41" spans="1:17" s="3" customFormat="1" thickBot="1" x14ac:dyDescent="0.25">
      <c r="A41" s="81">
        <v>31</v>
      </c>
      <c r="B41" s="59"/>
      <c r="C41" s="60"/>
      <c r="D41" s="61"/>
      <c r="E41" s="42">
        <v>45.36</v>
      </c>
      <c r="F41" s="43">
        <f t="shared" si="4"/>
        <v>0</v>
      </c>
      <c r="G41" s="62"/>
      <c r="H41" s="44">
        <f>IF(G41=1,Tabelle2!B$1,IF(G41=0.5,Tabelle2!B$2,0))</f>
        <v>0</v>
      </c>
      <c r="I41" s="98"/>
      <c r="J41" s="103">
        <f>IF(I41=1,Tabelle2!B$3,0)</f>
        <v>0</v>
      </c>
      <c r="K41" s="63"/>
      <c r="L41" s="45">
        <f t="shared" si="1"/>
        <v>0</v>
      </c>
      <c r="M41" s="64"/>
      <c r="N41" s="106"/>
      <c r="O41" s="46">
        <f t="shared" si="2"/>
        <v>0</v>
      </c>
      <c r="P41" s="45">
        <f t="shared" si="3"/>
        <v>0</v>
      </c>
      <c r="Q41" s="65"/>
    </row>
    <row r="42" spans="1:17" s="2" customFormat="1" ht="19.5" thickBot="1" x14ac:dyDescent="0.45">
      <c r="C42" s="5" t="s">
        <v>4</v>
      </c>
      <c r="D42" s="23">
        <f>SUM(D11:D41)</f>
        <v>0</v>
      </c>
      <c r="E42" s="6"/>
      <c r="F42" s="86">
        <f>SUM(F11:F41)</f>
        <v>0</v>
      </c>
      <c r="G42" s="7"/>
      <c r="H42" s="86">
        <f>SUM(H11:H41)</f>
        <v>0</v>
      </c>
      <c r="I42" s="93"/>
      <c r="J42" s="87">
        <f>SUM(J11:J41)</f>
        <v>0</v>
      </c>
      <c r="K42" s="34">
        <f t="shared" ref="K42:O42" si="5">SUM(K11:K41)</f>
        <v>0</v>
      </c>
      <c r="L42" s="13">
        <f t="shared" si="5"/>
        <v>0</v>
      </c>
      <c r="M42" s="13">
        <f t="shared" si="5"/>
        <v>0</v>
      </c>
      <c r="N42" s="13"/>
      <c r="O42" s="88">
        <f t="shared" si="5"/>
        <v>0</v>
      </c>
      <c r="P42" s="29">
        <f>F42+H42+J42+O42</f>
        <v>0</v>
      </c>
      <c r="Q42" s="30"/>
    </row>
    <row r="43" spans="1:17" ht="20.25" thickBot="1" x14ac:dyDescent="0.45">
      <c r="C43" s="24" t="s">
        <v>9</v>
      </c>
      <c r="D43" s="27">
        <f>D42/60</f>
        <v>0</v>
      </c>
      <c r="P43" s="28"/>
    </row>
    <row r="44" spans="1:17" ht="22.5" x14ac:dyDescent="0.45">
      <c r="A44" s="10"/>
      <c r="E44" s="114" t="s">
        <v>8</v>
      </c>
      <c r="F44" s="115"/>
      <c r="G44" s="11"/>
      <c r="H44" s="11"/>
      <c r="I44" s="11"/>
      <c r="J44" s="11"/>
      <c r="K44" s="12"/>
      <c r="L44" s="11"/>
      <c r="M44" s="11"/>
      <c r="N44" s="25"/>
      <c r="O44" s="116" t="s">
        <v>10</v>
      </c>
      <c r="P44" s="115"/>
      <c r="Q44" s="26"/>
    </row>
    <row r="47" spans="1:17" x14ac:dyDescent="0.2">
      <c r="A47" s="108" t="s">
        <v>30</v>
      </c>
      <c r="B47" s="108"/>
      <c r="C47" s="108"/>
      <c r="D47" s="108"/>
      <c r="E47" s="108"/>
      <c r="F47" s="109"/>
      <c r="G47" s="109"/>
      <c r="H47" s="109"/>
      <c r="I47" s="109"/>
      <c r="J47" s="109"/>
      <c r="K47" s="3"/>
      <c r="L47" s="110"/>
      <c r="M47" s="110"/>
      <c r="N47" s="110"/>
    </row>
    <row r="48" spans="1:17" x14ac:dyDescent="0.2">
      <c r="A48" s="108" t="s">
        <v>28</v>
      </c>
      <c r="B48" s="108"/>
      <c r="C48" s="108"/>
      <c r="D48" s="108"/>
      <c r="E48" s="108"/>
      <c r="F48" s="109"/>
      <c r="G48" s="110"/>
      <c r="H48" s="110"/>
      <c r="I48" s="110"/>
      <c r="J48" s="110"/>
      <c r="K48" s="3"/>
      <c r="L48" s="110"/>
      <c r="M48" s="110"/>
      <c r="N48" s="110"/>
    </row>
    <row r="49" spans="1:14" x14ac:dyDescent="0.2">
      <c r="A49" s="108" t="s">
        <v>14</v>
      </c>
      <c r="B49" s="108"/>
      <c r="C49" s="108"/>
      <c r="D49" s="108"/>
      <c r="E49" s="108"/>
      <c r="F49" s="109"/>
      <c r="G49" s="110"/>
      <c r="H49" s="110"/>
      <c r="I49" s="110"/>
      <c r="J49" s="110"/>
      <c r="K49" s="3"/>
      <c r="L49" s="110"/>
      <c r="M49" s="110"/>
      <c r="N49" s="110"/>
    </row>
  </sheetData>
  <protectedRanges>
    <protectedRange algorithmName="SHA-512" hashValue="2Um6Xj0ypvC03FCUWu2u6mPXi1AnhzIjPzfGVH8qmNNhlxBBEuXF4fwcGP1LmXjsV9u/jWvgwHZiOEED9Wiqqg==" saltValue="UWqalzBgj4VbZ/q5ueoTwg==" spinCount="100000" sqref="E11:E42" name="Bereich Stundenansatz"/>
    <protectedRange algorithmName="SHA-512" hashValue="T648nZ35Qhl5RilaGCki1ynZzbkHV9Ki3wLSBw5i/VOntmGk18VHcWxKPrs2qjMhOvIYKlNI0iIzfWQGqeT6oQ==" saltValue="FJD3H+FOZMBZFWRt0I0Mcg==" spinCount="100000" sqref="P11:P42" name="Bereich Betrag"/>
    <protectedRange algorithmName="SHA-512" hashValue="Cs7MKl73rFbPdmgYQdQjO6SNdi3RSj8vgH2kQwDydIuFipo7PYKzM/Sd+PMW7MsAs46Po60AW/JBDXe9tFIs2g==" saltValue="C4ESmApEZqExe9A2TqhvSA==" spinCount="100000" sqref="D42:O42" name="Total"/>
  </protectedRanges>
  <mergeCells count="5">
    <mergeCell ref="K8:O8"/>
    <mergeCell ref="E44:F44"/>
    <mergeCell ref="O44:P44"/>
    <mergeCell ref="D8:I8"/>
    <mergeCell ref="D7:P7"/>
  </mergeCells>
  <printOptions horizontalCentered="1" verticalCentered="1"/>
  <pageMargins left="0" right="0" top="0.11811023622047245" bottom="0.19685039370078741" header="0.31496062992125984" footer="0.31496062992125984"/>
  <pageSetup paperSize="9" scale="70" fitToWidth="0" orientation="landscape" r:id="rId1"/>
  <headerFooter>
    <oddHeader>&amp;L&amp;"Arial,Fett"Veterinäramt Kt. Zürich
&amp;"Arial,Standard"Waltersbachstrasse 5, 8090 Zürich&amp;"Arial,Fett"
&amp;RTelefon 043 259 41 41, kanzlei@veta.zh.ch, 
www.zh.ch/fachseite-fuer-bieneninspektoren</oddHeader>
    <oddFooter>&amp;R&amp;9 24.01.24/blu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"/>
    </sheetView>
  </sheetViews>
  <sheetFormatPr baseColWidth="10" defaultRowHeight="15" x14ac:dyDescent="0.2"/>
  <cols>
    <col min="2" max="2" width="11.109375" style="85"/>
  </cols>
  <sheetData>
    <row r="1" spans="1:2" x14ac:dyDescent="0.2">
      <c r="A1">
        <v>1</v>
      </c>
      <c r="B1" s="85">
        <v>183.6</v>
      </c>
    </row>
    <row r="2" spans="1:2" x14ac:dyDescent="0.2">
      <c r="A2">
        <v>0.5</v>
      </c>
      <c r="B2" s="85">
        <v>108</v>
      </c>
    </row>
    <row r="3" spans="1:2" x14ac:dyDescent="0.2">
      <c r="A3">
        <v>1</v>
      </c>
      <c r="B3" s="85">
        <v>64.8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b187blm</dc:creator>
  <cp:lastModifiedBy>b187scd</cp:lastModifiedBy>
  <cp:lastPrinted>2024-01-24T10:01:18Z</cp:lastPrinted>
  <dcterms:created xsi:type="dcterms:W3CDTF">2017-08-04T08:26:23Z</dcterms:created>
  <dcterms:modified xsi:type="dcterms:W3CDTF">2024-04-29T06:50:28Z</dcterms:modified>
</cp:coreProperties>
</file>