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.zumbach@zh.ch\AppData\Local\Temp\d.velop\local edit\editing\VQH6W5DY\"/>
    </mc:Choice>
  </mc:AlternateContent>
  <xr:revisionPtr revIDLastSave="0" documentId="13_ncr:1_{921448C5-6A42-4F84-AB3B-5F05BAD4B364}" xr6:coauthVersionLast="47" xr6:coauthVersionMax="47" xr10:uidLastSave="{00000000-0000-0000-0000-000000000000}"/>
  <bookViews>
    <workbookView xWindow="-120" yWindow="-120" windowWidth="29040" windowHeight="17640" activeTab="3" xr2:uid="{00000000-000D-0000-FFFF-FFFF00000000}"/>
  </bookViews>
  <sheets>
    <sheet name="Schlussabrechnung" sheetId="12" r:id="rId1"/>
    <sheet name="Übersicht" sheetId="13" r:id="rId2"/>
    <sheet name="Zusammenstellung" sheetId="14" r:id="rId3"/>
    <sheet name="Mehr_Minderkosten" sheetId="15" r:id="rId4"/>
    <sheet name="Begründung" sheetId="17" r:id="rId5"/>
    <sheet name="Tabellendaten" sheetId="18" state="hidden" r:id="rId6"/>
  </sheets>
  <definedNames>
    <definedName name="_xlnm.Print_Area" localSheetId="1">Übersicht!$A$1:$S$52</definedName>
    <definedName name="_xlnm.Print_Titles" localSheetId="3">Mehr_Minderkosten!$6:$8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7" i="15" l="1"/>
  <c r="H87" i="15"/>
  <c r="F87" i="15"/>
  <c r="E87" i="15"/>
  <c r="C87" i="15"/>
  <c r="O49" i="14"/>
  <c r="O50" i="14" s="1"/>
  <c r="O48" i="14"/>
  <c r="O19" i="14"/>
  <c r="O20" i="14" s="1"/>
  <c r="B7" i="17"/>
  <c r="B6" i="17"/>
  <c r="B5" i="17"/>
  <c r="B4" i="17"/>
  <c r="B3" i="17"/>
  <c r="A3" i="17"/>
  <c r="A7" i="17" s="1"/>
  <c r="H14" i="15"/>
  <c r="E14" i="15"/>
  <c r="C14" i="15"/>
  <c r="B14" i="15"/>
  <c r="F13" i="15"/>
  <c r="K13" i="15" s="1"/>
  <c r="A13" i="15"/>
  <c r="F12" i="15"/>
  <c r="K12" i="15" s="1"/>
  <c r="A12" i="15"/>
  <c r="F11" i="15"/>
  <c r="K11" i="15" s="1"/>
  <c r="A11" i="15"/>
  <c r="F10" i="15"/>
  <c r="A10" i="15"/>
  <c r="O51" i="14" l="1"/>
  <c r="O52" i="14"/>
  <c r="O21" i="14"/>
  <c r="O22" i="14" s="1"/>
  <c r="F14" i="15"/>
  <c r="P14" i="15" s="1"/>
  <c r="A4" i="17"/>
  <c r="A5" i="17"/>
  <c r="A6" i="17"/>
  <c r="K10" i="15"/>
  <c r="K14" i="15" s="1"/>
  <c r="O53" i="14" l="1"/>
  <c r="R54" i="14" s="1"/>
  <c r="O23" i="14"/>
  <c r="R24" i="14" s="1"/>
  <c r="Q32" i="13"/>
  <c r="Q35" i="13" s="1"/>
  <c r="Q40" i="13" s="1"/>
  <c r="F17" i="15"/>
  <c r="G21" i="12" l="1"/>
  <c r="Q4" i="13"/>
  <c r="Q3" i="13"/>
  <c r="G20" i="12" l="1"/>
  <c r="B79" i="17" l="1"/>
  <c r="B78" i="17"/>
  <c r="B77" i="17"/>
  <c r="B76" i="17"/>
  <c r="B75" i="17"/>
  <c r="A75" i="17"/>
  <c r="B73" i="17"/>
  <c r="B72" i="17"/>
  <c r="B71" i="17"/>
  <c r="B70" i="17"/>
  <c r="B69" i="17"/>
  <c r="A69" i="17"/>
  <c r="B67" i="17"/>
  <c r="B66" i="17"/>
  <c r="B65" i="17"/>
  <c r="B64" i="17"/>
  <c r="B63" i="17"/>
  <c r="A63" i="17"/>
  <c r="A64" i="17" s="1"/>
  <c r="B61" i="17"/>
  <c r="B60" i="17"/>
  <c r="B59" i="17"/>
  <c r="B58" i="17"/>
  <c r="B57" i="17"/>
  <c r="A57" i="17"/>
  <c r="A60" i="17" s="1"/>
  <c r="B55" i="17"/>
  <c r="B54" i="17"/>
  <c r="B53" i="17"/>
  <c r="B52" i="17"/>
  <c r="B51" i="17"/>
  <c r="A51" i="17"/>
  <c r="A55" i="17" s="1"/>
  <c r="B49" i="17"/>
  <c r="B48" i="17"/>
  <c r="B47" i="17"/>
  <c r="B46" i="17"/>
  <c r="B45" i="17"/>
  <c r="A45" i="17"/>
  <c r="B43" i="17"/>
  <c r="B42" i="17"/>
  <c r="B41" i="17"/>
  <c r="B40" i="17"/>
  <c r="B39" i="17"/>
  <c r="A39" i="17"/>
  <c r="A40" i="17" s="1"/>
  <c r="B37" i="17"/>
  <c r="B36" i="17"/>
  <c r="B35" i="17"/>
  <c r="B34" i="17"/>
  <c r="B33" i="17"/>
  <c r="A33" i="17"/>
  <c r="A36" i="17" s="1"/>
  <c r="B31" i="17"/>
  <c r="B30" i="17"/>
  <c r="B29" i="17"/>
  <c r="B28" i="17"/>
  <c r="B27" i="17"/>
  <c r="A27" i="17"/>
  <c r="B25" i="17"/>
  <c r="B24" i="17"/>
  <c r="B23" i="17"/>
  <c r="B22" i="17"/>
  <c r="B21" i="17"/>
  <c r="A21" i="17"/>
  <c r="A24" i="17" s="1"/>
  <c r="B19" i="17"/>
  <c r="B18" i="17"/>
  <c r="B17" i="17"/>
  <c r="B16" i="17"/>
  <c r="B15" i="17"/>
  <c r="A15" i="17"/>
  <c r="A16" i="17" s="1"/>
  <c r="B13" i="17"/>
  <c r="B12" i="17"/>
  <c r="B11" i="17"/>
  <c r="B10" i="17"/>
  <c r="B9" i="17"/>
  <c r="A9" i="17"/>
  <c r="A12" i="17" s="1"/>
  <c r="A78" i="17"/>
  <c r="A76" i="17"/>
  <c r="A79" i="17"/>
  <c r="A72" i="17"/>
  <c r="A66" i="17"/>
  <c r="A54" i="17"/>
  <c r="A52" i="17"/>
  <c r="A48" i="17"/>
  <c r="A42" i="17"/>
  <c r="A30" i="17"/>
  <c r="A28" i="17"/>
  <c r="A31" i="17"/>
  <c r="A19" i="17" l="1"/>
  <c r="A18" i="17"/>
  <c r="A67" i="17"/>
  <c r="A43" i="17"/>
  <c r="A11" i="17"/>
  <c r="A13" i="17"/>
  <c r="A23" i="17"/>
  <c r="A35" i="17"/>
  <c r="A71" i="17"/>
  <c r="A25" i="17"/>
  <c r="A37" i="17"/>
  <c r="A47" i="17"/>
  <c r="A49" i="17"/>
  <c r="A59" i="17"/>
  <c r="A61" i="17"/>
  <c r="A73" i="17"/>
  <c r="A10" i="17"/>
  <c r="A17" i="17"/>
  <c r="A22" i="17"/>
  <c r="A29" i="17"/>
  <c r="A34" i="17"/>
  <c r="A41" i="17"/>
  <c r="A46" i="17"/>
  <c r="A53" i="17"/>
  <c r="A58" i="17"/>
  <c r="A65" i="17"/>
  <c r="A70" i="17"/>
  <c r="A77" i="17"/>
  <c r="C2" i="14" l="1"/>
  <c r="O16" i="13"/>
  <c r="O15" i="13"/>
  <c r="O14" i="13"/>
  <c r="L15" i="13"/>
  <c r="L14" i="13"/>
  <c r="J15" i="13"/>
  <c r="J14" i="13"/>
  <c r="F6" i="13"/>
  <c r="F5" i="13"/>
  <c r="F4" i="13"/>
  <c r="F3" i="13"/>
  <c r="F2" i="13"/>
  <c r="F1" i="13"/>
  <c r="H86" i="15" l="1"/>
  <c r="E86" i="15"/>
  <c r="C86" i="15"/>
  <c r="B86" i="15"/>
  <c r="F85" i="15"/>
  <c r="K85" i="15" s="1"/>
  <c r="A85" i="15"/>
  <c r="F84" i="15"/>
  <c r="K84" i="15" s="1"/>
  <c r="A84" i="15"/>
  <c r="F83" i="15"/>
  <c r="K83" i="15" s="1"/>
  <c r="A83" i="15"/>
  <c r="F82" i="15"/>
  <c r="K82" i="15" s="1"/>
  <c r="A82" i="15"/>
  <c r="H80" i="15"/>
  <c r="E80" i="15"/>
  <c r="C80" i="15"/>
  <c r="B80" i="15"/>
  <c r="F79" i="15"/>
  <c r="K79" i="15" s="1"/>
  <c r="A79" i="15"/>
  <c r="F78" i="15"/>
  <c r="A78" i="15"/>
  <c r="F77" i="15"/>
  <c r="K77" i="15" s="1"/>
  <c r="A77" i="15"/>
  <c r="F76" i="15"/>
  <c r="K76" i="15" s="1"/>
  <c r="A76" i="15"/>
  <c r="H74" i="15"/>
  <c r="E74" i="15"/>
  <c r="C74" i="15"/>
  <c r="B74" i="15"/>
  <c r="F73" i="15"/>
  <c r="K73" i="15" s="1"/>
  <c r="A73" i="15"/>
  <c r="F72" i="15"/>
  <c r="K72" i="15" s="1"/>
  <c r="A72" i="15"/>
  <c r="F71" i="15"/>
  <c r="K71" i="15" s="1"/>
  <c r="A71" i="15"/>
  <c r="F70" i="15"/>
  <c r="A70" i="15"/>
  <c r="H68" i="15"/>
  <c r="E68" i="15"/>
  <c r="C68" i="15"/>
  <c r="B68" i="15"/>
  <c r="F67" i="15"/>
  <c r="K67" i="15" s="1"/>
  <c r="A67" i="15"/>
  <c r="F66" i="15"/>
  <c r="K66" i="15" s="1"/>
  <c r="A66" i="15"/>
  <c r="F65" i="15"/>
  <c r="K65" i="15" s="1"/>
  <c r="A65" i="15"/>
  <c r="F64" i="15"/>
  <c r="A64" i="15"/>
  <c r="H62" i="15"/>
  <c r="E62" i="15"/>
  <c r="C62" i="15"/>
  <c r="B62" i="15"/>
  <c r="F61" i="15"/>
  <c r="K61" i="15" s="1"/>
  <c r="A61" i="15"/>
  <c r="F60" i="15"/>
  <c r="K60" i="15" s="1"/>
  <c r="A60" i="15"/>
  <c r="F59" i="15"/>
  <c r="K59" i="15" s="1"/>
  <c r="A59" i="15"/>
  <c r="F58" i="15"/>
  <c r="K58" i="15" s="1"/>
  <c r="A58" i="15"/>
  <c r="H56" i="15"/>
  <c r="E56" i="15"/>
  <c r="C56" i="15"/>
  <c r="B56" i="15"/>
  <c r="F55" i="15"/>
  <c r="K55" i="15" s="1"/>
  <c r="A55" i="15"/>
  <c r="F54" i="15"/>
  <c r="K54" i="15" s="1"/>
  <c r="A54" i="15"/>
  <c r="F53" i="15"/>
  <c r="K53" i="15" s="1"/>
  <c r="A53" i="15"/>
  <c r="F52" i="15"/>
  <c r="K52" i="15" s="1"/>
  <c r="A52" i="15"/>
  <c r="H50" i="15"/>
  <c r="E50" i="15"/>
  <c r="C50" i="15"/>
  <c r="B50" i="15"/>
  <c r="F49" i="15"/>
  <c r="K49" i="15" s="1"/>
  <c r="A49" i="15"/>
  <c r="F48" i="15"/>
  <c r="K48" i="15" s="1"/>
  <c r="A48" i="15"/>
  <c r="F47" i="15"/>
  <c r="K47" i="15" s="1"/>
  <c r="A47" i="15"/>
  <c r="F46" i="15"/>
  <c r="A46" i="15"/>
  <c r="H44" i="15"/>
  <c r="E44" i="15"/>
  <c r="C44" i="15"/>
  <c r="B44" i="15"/>
  <c r="F43" i="15"/>
  <c r="K43" i="15" s="1"/>
  <c r="A43" i="15"/>
  <c r="F42" i="15"/>
  <c r="K42" i="15" s="1"/>
  <c r="A42" i="15"/>
  <c r="F41" i="15"/>
  <c r="K41" i="15" s="1"/>
  <c r="A41" i="15"/>
  <c r="F40" i="15"/>
  <c r="A40" i="15"/>
  <c r="H38" i="15"/>
  <c r="E38" i="15"/>
  <c r="C38" i="15"/>
  <c r="B38" i="15"/>
  <c r="F37" i="15"/>
  <c r="K37" i="15" s="1"/>
  <c r="A37" i="15"/>
  <c r="F36" i="15"/>
  <c r="K36" i="15" s="1"/>
  <c r="A36" i="15"/>
  <c r="F35" i="15"/>
  <c r="K35" i="15" s="1"/>
  <c r="A35" i="15"/>
  <c r="F34" i="15"/>
  <c r="K34" i="15" s="1"/>
  <c r="A34" i="15"/>
  <c r="H32" i="15"/>
  <c r="E32" i="15"/>
  <c r="C32" i="15"/>
  <c r="B32" i="15"/>
  <c r="F31" i="15"/>
  <c r="K31" i="15" s="1"/>
  <c r="A31" i="15"/>
  <c r="F30" i="15"/>
  <c r="K30" i="15" s="1"/>
  <c r="A30" i="15"/>
  <c r="F29" i="15"/>
  <c r="K29" i="15" s="1"/>
  <c r="A29" i="15"/>
  <c r="F28" i="15"/>
  <c r="K28" i="15" s="1"/>
  <c r="K32" i="15" s="1"/>
  <c r="A28" i="15"/>
  <c r="H26" i="15"/>
  <c r="E26" i="15"/>
  <c r="C26" i="15"/>
  <c r="B26" i="15"/>
  <c r="F25" i="15"/>
  <c r="K25" i="15" s="1"/>
  <c r="A25" i="15"/>
  <c r="F24" i="15"/>
  <c r="K24" i="15" s="1"/>
  <c r="A24" i="15"/>
  <c r="F23" i="15"/>
  <c r="K23" i="15" s="1"/>
  <c r="A23" i="15"/>
  <c r="F22" i="15"/>
  <c r="A22" i="15"/>
  <c r="H20" i="15"/>
  <c r="E20" i="15"/>
  <c r="C20" i="15"/>
  <c r="B20" i="15"/>
  <c r="F19" i="15"/>
  <c r="K19" i="15" s="1"/>
  <c r="A19" i="15"/>
  <c r="F18" i="15"/>
  <c r="K18" i="15" s="1"/>
  <c r="A18" i="15"/>
  <c r="K17" i="15"/>
  <c r="A17" i="15"/>
  <c r="F16" i="15"/>
  <c r="A16" i="15"/>
  <c r="R96" i="14"/>
  <c r="R88" i="14"/>
  <c r="R80" i="14"/>
  <c r="R63" i="14"/>
  <c r="N23" i="12" s="1"/>
  <c r="O33" i="14"/>
  <c r="O9" i="14"/>
  <c r="O10" i="14" s="1"/>
  <c r="F44" i="15" l="1"/>
  <c r="K62" i="15"/>
  <c r="F26" i="15"/>
  <c r="P26" i="15" s="1"/>
  <c r="F74" i="15"/>
  <c r="P74" i="15" s="1"/>
  <c r="P44" i="15"/>
  <c r="K56" i="15"/>
  <c r="F80" i="15"/>
  <c r="P80" i="15" s="1"/>
  <c r="K86" i="15"/>
  <c r="K38" i="15"/>
  <c r="F20" i="15"/>
  <c r="F68" i="15"/>
  <c r="P68" i="15" s="1"/>
  <c r="P20" i="15"/>
  <c r="F50" i="15"/>
  <c r="P50" i="15" s="1"/>
  <c r="R98" i="14"/>
  <c r="R104" i="14" s="1"/>
  <c r="F62" i="15"/>
  <c r="P62" i="15" s="1"/>
  <c r="F86" i="15"/>
  <c r="P86" i="15" s="1"/>
  <c r="K22" i="15"/>
  <c r="K26" i="15" s="1"/>
  <c r="F32" i="15"/>
  <c r="P32" i="15" s="1"/>
  <c r="K46" i="15"/>
  <c r="K50" i="15" s="1"/>
  <c r="F56" i="15"/>
  <c r="P56" i="15" s="1"/>
  <c r="K70" i="15"/>
  <c r="K74" i="15" s="1"/>
  <c r="K16" i="15"/>
  <c r="K20" i="15" s="1"/>
  <c r="K40" i="15"/>
  <c r="K44" i="15" s="1"/>
  <c r="K64" i="15"/>
  <c r="K68" i="15" s="1"/>
  <c r="K78" i="15"/>
  <c r="K80" i="15" s="1"/>
  <c r="F38" i="15"/>
  <c r="P38" i="15" s="1"/>
  <c r="O11" i="14"/>
  <c r="O12" i="14" s="1"/>
  <c r="O34" i="14"/>
  <c r="O35" i="14" s="1"/>
  <c r="P87" i="15" l="1"/>
  <c r="O36" i="14"/>
  <c r="O37" i="14" s="1"/>
  <c r="O13" i="14"/>
  <c r="R14" i="14" s="1"/>
  <c r="N19" i="12" l="1"/>
  <c r="O38" i="14"/>
  <c r="R39" i="14" s="1"/>
  <c r="N20" i="12" s="1"/>
  <c r="R65" i="14" l="1"/>
  <c r="N21" i="12"/>
  <c r="G23" i="12" l="1"/>
  <c r="N24" i="12"/>
  <c r="R103" i="14"/>
  <c r="R106" i="14" s="1"/>
  <c r="G35" i="12" s="1"/>
  <c r="Q41" i="13"/>
  <c r="Q44" i="13" s="1"/>
  <c r="G19" i="12"/>
  <c r="G24" i="12" l="1"/>
  <c r="B24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 Eisenring</author>
  </authors>
  <commentList>
    <comment ref="K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Beispiel:
Km: 
35.015 - 36.025 
/
Bauwerk: 
bei KB zB. 021-012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Beispiel:
Sanierung, Neubau, Wiederherstellung,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Beispiel:
Gehweg, Bushaltestelle, Kreisel, Brücken etc.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Formel kann überschrieben werden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 Eisenring</author>
  </authors>
  <commentList>
    <comment ref="Q2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Formel kann überschrieben werden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<sst xmlns="http://schemas.openxmlformats.org/spreadsheetml/2006/main" count="417" uniqueCount="162">
  <si>
    <t>P84</t>
  </si>
  <si>
    <t xml:space="preserve">Rechnung vom </t>
  </si>
  <si>
    <t>Fr.</t>
  </si>
  <si>
    <t>Vertragliche Abzüge:</t>
  </si>
  <si>
    <t>Rabatt</t>
  </si>
  <si>
    <t>Skonto</t>
  </si>
  <si>
    <t>MWSt</t>
  </si>
  <si>
    <t>Rechnung Nr.</t>
  </si>
  <si>
    <t>vom</t>
  </si>
  <si>
    <t>TOTAL Abrechnungssumme:</t>
  </si>
  <si>
    <t>1. Akontozahlung vom</t>
  </si>
  <si>
    <t>2. Akontozahlung vom</t>
  </si>
  <si>
    <t>3. Akontozahlung vom</t>
  </si>
  <si>
    <t>4. Akontozahlung vom</t>
  </si>
  <si>
    <t>5. Akontozahlung vom</t>
  </si>
  <si>
    <t>TOTAL geleistete Zahlungen:</t>
  </si>
  <si>
    <t>TOTAL RESTZAHLUNG:</t>
  </si>
  <si>
    <t>Nr.</t>
  </si>
  <si>
    <t>Vertrag vom</t>
  </si>
  <si>
    <t>Abrechnung:</t>
  </si>
  <si>
    <t>Total Abrechnungssumme</t>
  </si>
  <si>
    <t>Umfange und erklärt sich nach Empfang der</t>
  </si>
  <si>
    <t>Restzahlung</t>
  </si>
  <si>
    <t>im Betrag von</t>
  </si>
  <si>
    <t>Vorbehalten bleibt gegenseitig eine Revision der Schlussabrechnung durch Organe der kantonalen</t>
  </si>
  <si>
    <t>Ort:</t>
  </si>
  <si>
    <t>Datum:</t>
  </si>
  <si>
    <t>Beilagen:</t>
  </si>
  <si>
    <t>Akkordarbeiten</t>
  </si>
  <si>
    <t>Regiearbeiten</t>
  </si>
  <si>
    <t>Zwischentotal (ohne Teuerung)</t>
  </si>
  <si>
    <t>Total Teuerungen</t>
  </si>
  <si>
    <t>Kautions-Nr.:</t>
  </si>
  <si>
    <t>Der Unterzeichnende anerkennt die Richtigkeit der nachstehenden Schlussabrechnung in ihrem vollen</t>
  </si>
  <si>
    <t>im Sinne des Art. 156 der SIA-Norm 118 in seinen rechtlichen Ansprüchen befriedigt.</t>
  </si>
  <si>
    <t>………………………………………</t>
  </si>
  <si>
    <t>………………………………………………………………………</t>
  </si>
  <si>
    <t>Sachkonto</t>
  </si>
  <si>
    <t>Kostenträger</t>
  </si>
  <si>
    <t>Gemeinde</t>
  </si>
  <si>
    <t>Strasse</t>
  </si>
  <si>
    <t>Strecke</t>
  </si>
  <si>
    <t>km/Bauwerk</t>
  </si>
  <si>
    <t>Vorhaben</t>
  </si>
  <si>
    <t>Vergabe</t>
  </si>
  <si>
    <t>Bauobjekt</t>
  </si>
  <si>
    <t>Grundvertrag, netto inkl. MWSt</t>
  </si>
  <si>
    <t>Nachträge, netto inkl. MWSt</t>
  </si>
  <si>
    <t>Total Vertragssumme (ohne Teuerung)</t>
  </si>
  <si>
    <t>Sicherheitsleistungen</t>
  </si>
  <si>
    <t>geleistet am</t>
  </si>
  <si>
    <t>Abnahmen</t>
  </si>
  <si>
    <t>Ablauf Rügefrist</t>
  </si>
  <si>
    <t>Übrige Arbeiten und Lieferungen</t>
  </si>
  <si>
    <t>Profit-Center</t>
  </si>
  <si>
    <t>Grundvertrag und Nachträge</t>
  </si>
  <si>
    <t>Termine</t>
  </si>
  <si>
    <t xml:space="preserve">Angebot vom </t>
  </si>
  <si>
    <t>Vergabe Erhöhung</t>
  </si>
  <si>
    <t>Datum des Werkvertrages</t>
  </si>
  <si>
    <t>Baubeginn</t>
  </si>
  <si>
    <t>Bauende</t>
  </si>
  <si>
    <t>Abnahme Tiefbau- und Belagsarbeiten</t>
  </si>
  <si>
    <t>Abnahme übrige Arbeiten und Lieferungen</t>
  </si>
  <si>
    <t>Grundvertrag (Akkord)</t>
  </si>
  <si>
    <t xml:space="preserve">Bereinigtes Angebot vom </t>
  </si>
  <si>
    <t>, netto inkl. MWSt</t>
  </si>
  <si>
    <t xml:space="preserve">Nachtrag Nr. 1 vom </t>
  </si>
  <si>
    <t xml:space="preserve">Nachtrag Nr. 2 vom </t>
  </si>
  <si>
    <t xml:space="preserve">Nachtrag Nr. 3 vom </t>
  </si>
  <si>
    <t xml:space="preserve">Nachtrag Nr. 4 vom </t>
  </si>
  <si>
    <t xml:space="preserve">Nachtrag Nr. 5 vom </t>
  </si>
  <si>
    <t>Total Vertragssume (Akkord), netto inkl. MWSt</t>
  </si>
  <si>
    <t>Mehr- oder Minderkosten (Akkord)</t>
  </si>
  <si>
    <t>Total Vertragssumme, netto inkl. MWSt</t>
  </si>
  <si>
    <t>Total Abrechnungssumme, netto inkl. MWSt</t>
  </si>
  <si>
    <t xml:space="preserve">Total </t>
  </si>
  <si>
    <t>netto, inkl. MWSt</t>
  </si>
  <si>
    <t>2.1.1</t>
  </si>
  <si>
    <t>Total Akkordarbeiten</t>
  </si>
  <si>
    <t>Total Arbeiten, netto inkl. MWSt</t>
  </si>
  <si>
    <t>2.1.2</t>
  </si>
  <si>
    <t>Regiearbeiten:</t>
  </si>
  <si>
    <t>Total Regiearbeiten</t>
  </si>
  <si>
    <t>2.1.3</t>
  </si>
  <si>
    <t>Teuerung:</t>
  </si>
  <si>
    <t>Total Teuerungsbetrag, netto inkl. MWSt</t>
  </si>
  <si>
    <t>Geleistete Zahlungen:</t>
  </si>
  <si>
    <t>2.2.1</t>
  </si>
  <si>
    <t>Total Akontozahlungen, netto inkl. MWSt</t>
  </si>
  <si>
    <t>2.2.2</t>
  </si>
  <si>
    <t>2.2.3</t>
  </si>
  <si>
    <t>Kapitel</t>
  </si>
  <si>
    <t>Angebot</t>
  </si>
  <si>
    <t>Nachträge*</t>
  </si>
  <si>
    <t>Total Vertragssumme</t>
  </si>
  <si>
    <t>Schlussabrechnung</t>
  </si>
  <si>
    <t>Mehr-/Minderkosten</t>
  </si>
  <si>
    <t>[Fr.]</t>
  </si>
  <si>
    <t>1+2=3</t>
  </si>
  <si>
    <t>4-3=5</t>
  </si>
  <si>
    <t>Baustelleneinrichtung</t>
  </si>
  <si>
    <t>0</t>
  </si>
  <si>
    <t>Total</t>
  </si>
  <si>
    <t>Abholzen und Roden</t>
  </si>
  <si>
    <t>Abbruch und Demontage</t>
  </si>
  <si>
    <t>Bauarbeiten Werkleitungen</t>
  </si>
  <si>
    <t>Erdarbeiten</t>
  </si>
  <si>
    <t>Fundationsschichten und Materialgewinnung</t>
  </si>
  <si>
    <t>Pflästerungen und Abschlüsse</t>
  </si>
  <si>
    <t>Belagsarbeiten und Belagserneuerungen</t>
  </si>
  <si>
    <t>Entwässerungen</t>
  </si>
  <si>
    <t>Allgemeine Bemerkungen</t>
  </si>
  <si>
    <t/>
  </si>
  <si>
    <t>Abteilung</t>
  </si>
  <si>
    <t>Total Nachträge,   netto inkl. MWSt</t>
  </si>
  <si>
    <t xml:space="preserve">Zusammenstellung der Schlussabrechnung </t>
  </si>
  <si>
    <t>Auftragsbestätigungs-Nr.</t>
  </si>
  <si>
    <t>10. Akontozahlung vom</t>
  </si>
  <si>
    <t>Fr</t>
  </si>
  <si>
    <t>9. Akontozahlung vom</t>
  </si>
  <si>
    <t>8. Akontozahlung vom</t>
  </si>
  <si>
    <t>7. Akontozahlung vom</t>
  </si>
  <si>
    <t>6. Akontozahlung vom</t>
  </si>
  <si>
    <t>Wasserbau</t>
  </si>
  <si>
    <t>Wasserhaltung</t>
  </si>
  <si>
    <t>Prüfungen</t>
  </si>
  <si>
    <t xml:space="preserve">Begründung Mehr- / Minderkosten (Akkord), netto inkl. MWSt </t>
  </si>
  <si>
    <t xml:space="preserve">Begründung Mehr- / Minderkosten </t>
  </si>
  <si>
    <t>Schlussabrechnung Unternehmer</t>
  </si>
  <si>
    <t>Total Teuerungszahlungen, netto inkl. MWSt</t>
  </si>
  <si>
    <t>Finanzkontrolle gemäss Werkvertrag Art 14.1</t>
  </si>
  <si>
    <t>Strassen- und Tiefbauarbeiten</t>
  </si>
  <si>
    <t>Akontorechnungen:</t>
  </si>
  <si>
    <t>1 Zusammenstellung der Schlussabrechnung</t>
  </si>
  <si>
    <t>2 Akkordschlussrechnung vom</t>
  </si>
  <si>
    <t>3 Abnahmeprotokoll vom</t>
  </si>
  <si>
    <t>4 Massenbilanz inkl. Zusammenstellung Lieferscheine</t>
  </si>
  <si>
    <t>5 Bürgschein vom</t>
  </si>
  <si>
    <t>Projektieren und Realisieren</t>
  </si>
  <si>
    <t>Verteilerschlüssel</t>
  </si>
  <si>
    <t>31410 80050</t>
  </si>
  <si>
    <t>50000 00000</t>
  </si>
  <si>
    <t>50100 00000</t>
  </si>
  <si>
    <t>50110 00000</t>
  </si>
  <si>
    <t>50110 80010</t>
  </si>
  <si>
    <t>50110 80020</t>
  </si>
  <si>
    <t>50111 00000</t>
  </si>
  <si>
    <t>50112 00000</t>
  </si>
  <si>
    <t>50120 00000</t>
  </si>
  <si>
    <t>50130 00000</t>
  </si>
  <si>
    <t>IBAN Zahlungskonto</t>
  </si>
  <si>
    <t>Total Akkord und Regie brutto</t>
  </si>
  <si>
    <t>Akkordarbeiten 7.7 % MWSt (bis 31.12.2023):</t>
  </si>
  <si>
    <t>Akkordarbeiten 8.1 % MWSt(ab 1.1.2024):</t>
  </si>
  <si>
    <t>Regiearbeiten 7.7 % MWSt (bis 31.12.2023):</t>
  </si>
  <si>
    <t>Regiearbeiten 8.1 % MWSt (ab 1.1.2024):</t>
  </si>
  <si>
    <t>2.1.4</t>
  </si>
  <si>
    <t>2.1.5</t>
  </si>
  <si>
    <t>Massnahme</t>
  </si>
  <si>
    <t>Unternehmung</t>
  </si>
  <si>
    <t>Unternehmung: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</si>
</sst>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dd/mm/yyyy;@"/>
    <numFmt numFmtId="165" formatCode="0.0\ %"/>
    <numFmt numFmtId="166" formatCode="d/m/yy"/>
    <numFmt numFmtId="167" formatCode="d/mmmm/yyyy"/>
    <numFmt numFmtId="168" formatCode="d/\ mmmm\ yyyy"/>
    <numFmt numFmtId="169" formatCode="d/mm/yyyy"/>
    <numFmt numFmtId="170" formatCode="00000\ 00000"/>
    <numFmt numFmtId="171" formatCode="0."/>
    <numFmt numFmtId="172" formatCode="[$-807]d/\ mmmm\ yyyy;@"/>
    <numFmt numFmtId="173" formatCode="0.0"/>
    <numFmt numFmtId="174" formatCode="0.0%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1"/>
      <color theme="1"/>
      <name val="Arial Black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trike/>
      <sz val="11"/>
      <name val="Arial"/>
      <family val="2"/>
    </font>
    <font>
      <sz val="16"/>
      <name val="Arial"/>
      <family val="2"/>
    </font>
    <font>
      <sz val="10"/>
      <name val="Arial Black"/>
      <family val="2"/>
    </font>
    <font>
      <sz val="11"/>
      <name val="Arial Black"/>
      <family val="2"/>
    </font>
    <font>
      <sz val="16"/>
      <name val="Arial Black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name val="Arial Black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9.5"/>
      <name val="Arial Black"/>
      <family val="2"/>
    </font>
    <font>
      <b/>
      <sz val="9.5"/>
      <name val="Arial"/>
      <family val="2"/>
    </font>
    <font>
      <sz val="9.5"/>
      <name val="Arial"/>
      <family val="2"/>
    </font>
    <font>
      <b/>
      <sz val="9.5"/>
      <color indexed="10"/>
      <name val="Arial Black"/>
      <family val="2"/>
    </font>
    <font>
      <sz val="9.5"/>
      <name val="Arial Black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3" fillId="0" borderId="0"/>
  </cellStyleXfs>
  <cellXfs count="322">
    <xf numFmtId="0" fontId="0" fillId="0" borderId="0" xfId="0"/>
    <xf numFmtId="0" fontId="3" fillId="0" borderId="0" xfId="0" applyFont="1"/>
    <xf numFmtId="0" fontId="2" fillId="0" borderId="0" xfId="0" applyFont="1"/>
    <xf numFmtId="0" fontId="7" fillId="0" borderId="0" xfId="0" applyFont="1"/>
    <xf numFmtId="0" fontId="9" fillId="0" borderId="0" xfId="0" applyFont="1"/>
    <xf numFmtId="0" fontId="9" fillId="0" borderId="2" xfId="0" applyFont="1" applyBorder="1"/>
    <xf numFmtId="0" fontId="10" fillId="0" borderId="0" xfId="0" applyFont="1"/>
    <xf numFmtId="165" fontId="9" fillId="0" borderId="0" xfId="1" applyNumberFormat="1" applyFont="1" applyProtection="1"/>
    <xf numFmtId="0" fontId="9" fillId="0" borderId="3" xfId="0" applyFont="1" applyBorder="1"/>
    <xf numFmtId="4" fontId="9" fillId="0" borderId="0" xfId="0" applyNumberFormat="1" applyFont="1" applyAlignment="1">
      <alignment horizontal="right"/>
    </xf>
    <xf numFmtId="4" fontId="9" fillId="2" borderId="2" xfId="0" applyNumberFormat="1" applyFont="1" applyFill="1" applyBorder="1" applyAlignment="1" applyProtection="1">
      <alignment horizontal="right"/>
      <protection locked="0"/>
    </xf>
    <xf numFmtId="0" fontId="5" fillId="0" borderId="0" xfId="0" applyFont="1"/>
    <xf numFmtId="0" fontId="13" fillId="0" borderId="0" xfId="0" applyFont="1"/>
    <xf numFmtId="0" fontId="13" fillId="0" borderId="4" xfId="0" applyFont="1" applyBorder="1" applyAlignment="1">
      <alignment vertical="center"/>
    </xf>
    <xf numFmtId="4" fontId="9" fillId="0" borderId="0" xfId="0" applyNumberFormat="1" applyFont="1"/>
    <xf numFmtId="0" fontId="3" fillId="0" borderId="5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0" xfId="0" applyFont="1" applyAlignment="1">
      <alignment vertical="top"/>
    </xf>
    <xf numFmtId="4" fontId="12" fillId="0" borderId="2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horizontal="right"/>
    </xf>
    <xf numFmtId="4" fontId="9" fillId="0" borderId="2" xfId="0" applyNumberFormat="1" applyFont="1" applyBorder="1" applyAlignment="1">
      <alignment horizontal="right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0" xfId="0" applyFont="1" applyAlignment="1">
      <alignment horizontal="right" vertical="top"/>
    </xf>
    <xf numFmtId="4" fontId="3" fillId="2" borderId="0" xfId="0" applyNumberFormat="1" applyFont="1" applyFill="1" applyAlignment="1" applyProtection="1">
      <alignment vertical="top"/>
      <protection locked="0"/>
    </xf>
    <xf numFmtId="4" fontId="3" fillId="2" borderId="11" xfId="0" applyNumberFormat="1" applyFont="1" applyFill="1" applyBorder="1" applyAlignment="1" applyProtection="1">
      <alignment vertical="top"/>
      <protection locked="0"/>
    </xf>
    <xf numFmtId="14" fontId="3" fillId="2" borderId="0" xfId="0" applyNumberFormat="1" applyFont="1" applyFill="1" applyAlignment="1" applyProtection="1">
      <alignment vertical="top"/>
      <protection locked="0"/>
    </xf>
    <xf numFmtId="14" fontId="3" fillId="2" borderId="13" xfId="0" applyNumberFormat="1" applyFont="1" applyFill="1" applyBorder="1" applyAlignment="1" applyProtection="1">
      <alignment vertical="top"/>
      <protection locked="0"/>
    </xf>
    <xf numFmtId="14" fontId="3" fillId="2" borderId="11" xfId="0" applyNumberFormat="1" applyFont="1" applyFill="1" applyBorder="1" applyAlignment="1" applyProtection="1">
      <alignment vertical="top"/>
      <protection locked="0"/>
    </xf>
    <xf numFmtId="14" fontId="3" fillId="2" borderId="10" xfId="0" applyNumberFormat="1" applyFont="1" applyFill="1" applyBorder="1" applyAlignment="1" applyProtection="1">
      <alignment vertical="top"/>
      <protection locked="0"/>
    </xf>
    <xf numFmtId="0" fontId="14" fillId="0" borderId="0" xfId="0" applyFont="1"/>
    <xf numFmtId="0" fontId="11" fillId="0" borderId="0" xfId="0" applyFont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top"/>
    </xf>
    <xf numFmtId="0" fontId="0" fillId="0" borderId="14" xfId="0" applyBorder="1" applyAlignment="1">
      <alignment vertical="top"/>
    </xf>
    <xf numFmtId="0" fontId="3" fillId="2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>
      <alignment horizontal="left" vertical="top"/>
    </xf>
    <xf numFmtId="164" fontId="3" fillId="2" borderId="0" xfId="0" applyNumberFormat="1" applyFont="1" applyFill="1" applyAlignment="1" applyProtection="1">
      <alignment vertical="top"/>
      <protection locked="0"/>
    </xf>
    <xf numFmtId="164" fontId="3" fillId="0" borderId="11" xfId="0" applyNumberFormat="1" applyFont="1" applyBorder="1" applyAlignment="1">
      <alignment vertical="top"/>
    </xf>
    <xf numFmtId="4" fontId="3" fillId="0" borderId="12" xfId="0" applyNumberFormat="1" applyFont="1" applyBorder="1" applyAlignment="1">
      <alignment vertical="top"/>
    </xf>
    <xf numFmtId="4" fontId="3" fillId="0" borderId="13" xfId="0" applyNumberFormat="1" applyFont="1" applyBorder="1" applyAlignment="1">
      <alignment vertical="top"/>
    </xf>
    <xf numFmtId="4" fontId="3" fillId="0" borderId="14" xfId="0" applyNumberFormat="1" applyFont="1" applyBorder="1" applyAlignment="1">
      <alignment vertical="top"/>
    </xf>
    <xf numFmtId="4" fontId="3" fillId="0" borderId="11" xfId="0" applyNumberFormat="1" applyFont="1" applyBorder="1" applyAlignment="1">
      <alignment vertical="top"/>
    </xf>
    <xf numFmtId="0" fontId="3" fillId="0" borderId="16" xfId="0" applyFont="1" applyBorder="1" applyAlignment="1">
      <alignment vertical="top"/>
    </xf>
    <xf numFmtId="4" fontId="3" fillId="0" borderId="16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4" fontId="3" fillId="0" borderId="0" xfId="0" applyNumberFormat="1" applyFont="1" applyAlignment="1">
      <alignment vertical="top"/>
    </xf>
    <xf numFmtId="0" fontId="3" fillId="0" borderId="2" xfId="0" applyFont="1" applyBorder="1" applyAlignment="1">
      <alignment vertical="top"/>
    </xf>
    <xf numFmtId="4" fontId="3" fillId="0" borderId="2" xfId="0" applyNumberFormat="1" applyFont="1" applyBorder="1" applyAlignment="1">
      <alignment vertical="top"/>
    </xf>
    <xf numFmtId="0" fontId="3" fillId="0" borderId="17" xfId="0" applyFont="1" applyBorder="1" applyAlignment="1">
      <alignment vertical="top"/>
    </xf>
    <xf numFmtId="4" fontId="3" fillId="0" borderId="17" xfId="0" applyNumberFormat="1" applyFont="1" applyBorder="1" applyAlignment="1">
      <alignment vertical="top"/>
    </xf>
    <xf numFmtId="10" fontId="3" fillId="0" borderId="0" xfId="0" applyNumberFormat="1" applyFont="1" applyAlignment="1">
      <alignment vertical="top"/>
    </xf>
    <xf numFmtId="0" fontId="0" fillId="0" borderId="11" xfId="0" applyBorder="1" applyAlignment="1">
      <alignment vertical="top"/>
    </xf>
    <xf numFmtId="10" fontId="3" fillId="0" borderId="11" xfId="0" applyNumberFormat="1" applyFont="1" applyBorder="1" applyAlignment="1">
      <alignment vertical="top"/>
    </xf>
    <xf numFmtId="4" fontId="3" fillId="0" borderId="15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vertical="top"/>
    </xf>
    <xf numFmtId="0" fontId="0" fillId="0" borderId="7" xfId="0" applyBorder="1" applyAlignment="1">
      <alignment vertical="center"/>
    </xf>
    <xf numFmtId="1" fontId="3" fillId="0" borderId="8" xfId="0" applyNumberFormat="1" applyFont="1" applyBorder="1" applyAlignment="1">
      <alignment vertical="top"/>
    </xf>
    <xf numFmtId="4" fontId="3" fillId="0" borderId="9" xfId="0" applyNumberFormat="1" applyFont="1" applyBorder="1" applyAlignment="1">
      <alignment vertical="top"/>
    </xf>
    <xf numFmtId="4" fontId="3" fillId="0" borderId="7" xfId="0" applyNumberFormat="1" applyFont="1" applyBorder="1" applyAlignment="1">
      <alignment vertical="top"/>
    </xf>
    <xf numFmtId="4" fontId="3" fillId="0" borderId="6" xfId="0" applyNumberFormat="1" applyFont="1" applyBorder="1" applyAlignment="1">
      <alignment vertical="top"/>
    </xf>
    <xf numFmtId="4" fontId="3" fillId="0" borderId="5" xfId="0" applyNumberFormat="1" applyFont="1" applyBorder="1" applyAlignment="1">
      <alignment vertical="top"/>
    </xf>
    <xf numFmtId="169" fontId="3" fillId="0" borderId="14" xfId="0" applyNumberFormat="1" applyFont="1" applyBorder="1" applyAlignment="1">
      <alignment vertical="top"/>
    </xf>
    <xf numFmtId="169" fontId="3" fillId="0" borderId="15" xfId="0" applyNumberFormat="1" applyFont="1" applyBorder="1" applyAlignment="1">
      <alignment vertical="top"/>
    </xf>
    <xf numFmtId="4" fontId="3" fillId="0" borderId="0" xfId="0" applyNumberFormat="1" applyFont="1" applyAlignment="1">
      <alignment vertical="center"/>
    </xf>
    <xf numFmtId="169" fontId="3" fillId="0" borderId="0" xfId="0" applyNumberFormat="1" applyFont="1" applyAlignment="1">
      <alignment vertical="center"/>
    </xf>
    <xf numFmtId="0" fontId="0" fillId="0" borderId="6" xfId="0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7" fontId="3" fillId="0" borderId="0" xfId="0" applyNumberFormat="1" applyFont="1" applyAlignment="1">
      <alignment horizontal="left" vertical="center"/>
    </xf>
    <xf numFmtId="168" fontId="3" fillId="0" borderId="0" xfId="0" applyNumberFormat="1" applyFont="1" applyAlignment="1">
      <alignment horizontal="left" vertical="center"/>
    </xf>
    <xf numFmtId="168" fontId="3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vertical="center"/>
    </xf>
    <xf numFmtId="0" fontId="9" fillId="0" borderId="0" xfId="0" applyFont="1" applyAlignment="1">
      <alignment horizontal="right"/>
    </xf>
    <xf numFmtId="0" fontId="0" fillId="0" borderId="2" xfId="0" applyBorder="1"/>
    <xf numFmtId="0" fontId="3" fillId="0" borderId="2" xfId="0" applyFont="1" applyBorder="1"/>
    <xf numFmtId="0" fontId="12" fillId="0" borderId="0" xfId="0" applyFont="1"/>
    <xf numFmtId="0" fontId="0" fillId="0" borderId="3" xfId="0" applyBorder="1"/>
    <xf numFmtId="0" fontId="3" fillId="0" borderId="3" xfId="0" applyFont="1" applyBorder="1"/>
    <xf numFmtId="0" fontId="9" fillId="0" borderId="3" xfId="0" applyFont="1" applyBorder="1" applyAlignment="1">
      <alignment horizontal="right"/>
    </xf>
    <xf numFmtId="14" fontId="9" fillId="0" borderId="0" xfId="0" quotePrefix="1" applyNumberFormat="1" applyFont="1"/>
    <xf numFmtId="0" fontId="9" fillId="2" borderId="0" xfId="0" applyFont="1" applyFill="1" applyAlignment="1" applyProtection="1">
      <alignment horizontal="left"/>
      <protection locked="0"/>
    </xf>
    <xf numFmtId="166" fontId="4" fillId="0" borderId="0" xfId="0" applyNumberFormat="1" applyFont="1" applyAlignment="1">
      <alignment horizontal="right"/>
    </xf>
    <xf numFmtId="0" fontId="9" fillId="0" borderId="0" xfId="0" applyFont="1" applyAlignment="1">
      <alignment vertical="center"/>
    </xf>
    <xf numFmtId="4" fontId="13" fillId="0" borderId="4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9" fillId="0" borderId="3" xfId="0" applyNumberFormat="1" applyFont="1" applyBorder="1"/>
    <xf numFmtId="4" fontId="7" fillId="0" borderId="0" xfId="0" applyNumberFormat="1" applyFont="1"/>
    <xf numFmtId="171" fontId="13" fillId="0" borderId="0" xfId="0" applyNumberFormat="1" applyFont="1" applyAlignment="1">
      <alignment horizontal="right" vertical="center"/>
    </xf>
    <xf numFmtId="0" fontId="18" fillId="0" borderId="20" xfId="2" applyFont="1" applyBorder="1" applyAlignment="1">
      <alignment horizontal="center"/>
    </xf>
    <xf numFmtId="0" fontId="20" fillId="0" borderId="23" xfId="2" applyFont="1" applyBorder="1" applyAlignment="1">
      <alignment horizontal="center"/>
    </xf>
    <xf numFmtId="0" fontId="21" fillId="0" borderId="26" xfId="2" applyFont="1" applyBorder="1" applyAlignment="1">
      <alignment horizontal="center"/>
    </xf>
    <xf numFmtId="0" fontId="20" fillId="0" borderId="0" xfId="0" applyFont="1"/>
    <xf numFmtId="0" fontId="22" fillId="3" borderId="21" xfId="2" applyFont="1" applyFill="1" applyBorder="1" applyAlignment="1" applyProtection="1">
      <alignment horizontal="center"/>
      <protection locked="0"/>
    </xf>
    <xf numFmtId="0" fontId="22" fillId="3" borderId="22" xfId="2" applyFont="1" applyFill="1" applyBorder="1" applyAlignment="1" applyProtection="1">
      <alignment horizontal="left"/>
      <protection locked="0"/>
    </xf>
    <xf numFmtId="0" fontId="22" fillId="0" borderId="19" xfId="2" applyFont="1" applyBorder="1"/>
    <xf numFmtId="0" fontId="23" fillId="0" borderId="20" xfId="2" applyFont="1" applyBorder="1" applyAlignment="1">
      <alignment horizontal="center"/>
    </xf>
    <xf numFmtId="0" fontId="24" fillId="0" borderId="21" xfId="2" applyFont="1" applyBorder="1" applyAlignment="1">
      <alignment horizontal="right"/>
    </xf>
    <xf numFmtId="49" fontId="24" fillId="3" borderId="22" xfId="2" applyNumberFormat="1" applyFont="1" applyFill="1" applyBorder="1" applyAlignment="1" applyProtection="1">
      <alignment horizontal="left"/>
      <protection locked="0"/>
    </xf>
    <xf numFmtId="4" fontId="24" fillId="3" borderId="23" xfId="2" applyNumberFormat="1" applyFont="1" applyFill="1" applyBorder="1" applyProtection="1">
      <protection locked="0"/>
    </xf>
    <xf numFmtId="0" fontId="22" fillId="0" borderId="27" xfId="2" applyFont="1" applyBorder="1" applyAlignment="1">
      <alignment horizontal="center"/>
    </xf>
    <xf numFmtId="0" fontId="22" fillId="0" borderId="28" xfId="2" applyFont="1" applyBorder="1" applyAlignment="1">
      <alignment horizontal="center"/>
    </xf>
    <xf numFmtId="4" fontId="22" fillId="0" borderId="29" xfId="2" applyNumberFormat="1" applyFont="1" applyBorder="1"/>
    <xf numFmtId="174" fontId="25" fillId="0" borderId="0" xfId="2" applyNumberFormat="1" applyFont="1" applyAlignment="1">
      <alignment horizontal="center"/>
    </xf>
    <xf numFmtId="0" fontId="22" fillId="0" borderId="20" xfId="2" applyFont="1" applyBorder="1" applyAlignment="1">
      <alignment horizontal="center"/>
    </xf>
    <xf numFmtId="4" fontId="22" fillId="0" borderId="22" xfId="2" applyNumberFormat="1" applyFont="1" applyBorder="1"/>
    <xf numFmtId="4" fontId="22" fillId="0" borderId="23" xfId="2" applyNumberFormat="1" applyFont="1" applyBorder="1"/>
    <xf numFmtId="4" fontId="26" fillId="0" borderId="23" xfId="2" applyNumberFormat="1" applyFont="1" applyBorder="1"/>
    <xf numFmtId="0" fontId="24" fillId="0" borderId="24" xfId="2" applyFont="1" applyBorder="1" applyAlignment="1">
      <alignment horizontal="right"/>
    </xf>
    <xf numFmtId="4" fontId="24" fillId="3" borderId="26" xfId="2" applyNumberFormat="1" applyFont="1" applyFill="1" applyBorder="1" applyProtection="1">
      <protection locked="0"/>
    </xf>
    <xf numFmtId="4" fontId="26" fillId="0" borderId="18" xfId="2" applyNumberFormat="1" applyFont="1" applyBorder="1"/>
    <xf numFmtId="0" fontId="3" fillId="0" borderId="8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2" borderId="0" xfId="0" quotePrefix="1" applyFont="1" applyFill="1" applyAlignment="1" applyProtection="1">
      <alignment horizontal="left" vertical="top"/>
      <protection locked="0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9" xfId="0" applyFont="1" applyBorder="1" applyAlignment="1">
      <alignment vertical="top"/>
    </xf>
    <xf numFmtId="0" fontId="0" fillId="0" borderId="8" xfId="0" applyBorder="1" applyAlignment="1">
      <alignment vertical="top"/>
    </xf>
    <xf numFmtId="0" fontId="27" fillId="0" borderId="8" xfId="0" applyFont="1" applyBorder="1" applyAlignment="1">
      <alignment vertical="top"/>
    </xf>
    <xf numFmtId="0" fontId="0" fillId="0" borderId="7" xfId="0" applyBorder="1" applyAlignment="1">
      <alignment vertical="top"/>
    </xf>
    <xf numFmtId="0" fontId="3" fillId="0" borderId="6" xfId="0" applyFont="1" applyBorder="1" applyAlignment="1">
      <alignment horizontal="left" vertical="center"/>
    </xf>
    <xf numFmtId="0" fontId="0" fillId="0" borderId="1" xfId="0" applyBorder="1"/>
    <xf numFmtId="0" fontId="3" fillId="0" borderId="1" xfId="0" applyFont="1" applyBorder="1"/>
    <xf numFmtId="0" fontId="9" fillId="0" borderId="1" xfId="0" applyFont="1" applyBorder="1"/>
    <xf numFmtId="4" fontId="22" fillId="0" borderId="31" xfId="2" applyNumberFormat="1" applyFont="1" applyBorder="1"/>
    <xf numFmtId="49" fontId="24" fillId="3" borderId="25" xfId="2" applyNumberFormat="1" applyFont="1" applyFill="1" applyBorder="1" applyAlignment="1" applyProtection="1">
      <alignment horizontal="left"/>
      <protection locked="0"/>
    </xf>
    <xf numFmtId="4" fontId="22" fillId="0" borderId="20" xfId="2" applyNumberFormat="1" applyFont="1" applyBorder="1"/>
    <xf numFmtId="4" fontId="22" fillId="0" borderId="19" xfId="2" applyNumberFormat="1" applyFont="1" applyBorder="1"/>
    <xf numFmtId="0" fontId="22" fillId="0" borderId="1" xfId="2" applyFont="1" applyBorder="1" applyAlignment="1">
      <alignment horizontal="left"/>
    </xf>
    <xf numFmtId="0" fontId="22" fillId="3" borderId="19" xfId="2" applyFont="1" applyFill="1" applyBorder="1" applyAlignment="1" applyProtection="1">
      <alignment horizontal="left"/>
      <protection locked="0"/>
    </xf>
    <xf numFmtId="0" fontId="22" fillId="3" borderId="18" xfId="2" applyFont="1" applyFill="1" applyBorder="1" applyAlignment="1" applyProtection="1">
      <alignment horizontal="center"/>
      <protection locked="0"/>
    </xf>
    <xf numFmtId="4" fontId="26" fillId="0" borderId="20" xfId="2" applyNumberFormat="1" applyFont="1" applyBorder="1"/>
    <xf numFmtId="0" fontId="22" fillId="0" borderId="18" xfId="2" applyFont="1" applyBorder="1"/>
    <xf numFmtId="0" fontId="23" fillId="0" borderId="18" xfId="2" applyFont="1" applyBorder="1"/>
    <xf numFmtId="0" fontId="23" fillId="0" borderId="19" xfId="2" applyFont="1" applyBorder="1"/>
    <xf numFmtId="49" fontId="24" fillId="0" borderId="0" xfId="2" applyNumberFormat="1" applyFont="1" applyAlignment="1">
      <alignment horizontal="left"/>
    </xf>
    <xf numFmtId="0" fontId="24" fillId="0" borderId="0" xfId="2" applyFont="1" applyAlignment="1">
      <alignment horizontal="right"/>
    </xf>
    <xf numFmtId="0" fontId="22" fillId="0" borderId="0" xfId="2" applyFont="1" applyAlignment="1">
      <alignment horizontal="center"/>
    </xf>
    <xf numFmtId="0" fontId="3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0" fillId="0" borderId="0" xfId="0" applyAlignment="1">
      <alignment vertical="center"/>
    </xf>
    <xf numFmtId="0" fontId="13" fillId="0" borderId="0" xfId="0" applyFont="1" applyAlignment="1">
      <alignment horizontal="right"/>
    </xf>
    <xf numFmtId="4" fontId="9" fillId="2" borderId="0" xfId="0" applyNumberFormat="1" applyFont="1" applyFill="1" applyAlignment="1" applyProtection="1">
      <alignment horizontal="right"/>
      <protection locked="0"/>
    </xf>
    <xf numFmtId="4" fontId="22" fillId="0" borderId="18" xfId="2" applyNumberFormat="1" applyFont="1" applyBorder="1"/>
    <xf numFmtId="0" fontId="0" fillId="0" borderId="19" xfId="0" applyBorder="1"/>
    <xf numFmtId="0" fontId="22" fillId="0" borderId="0" xfId="2" applyFont="1" applyAlignment="1">
      <alignment horizontal="left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top"/>
      <protection locked="0"/>
    </xf>
    <xf numFmtId="4" fontId="3" fillId="0" borderId="0" xfId="0" applyNumberFormat="1" applyFont="1" applyAlignment="1" applyProtection="1">
      <alignment vertical="top"/>
      <protection locked="0"/>
    </xf>
    <xf numFmtId="0" fontId="0" fillId="0" borderId="33" xfId="0" applyBorder="1" applyAlignment="1">
      <alignment vertical="center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left" vertical="top"/>
      <protection locked="0"/>
    </xf>
    <xf numFmtId="0" fontId="0" fillId="3" borderId="0" xfId="0" applyFill="1" applyAlignment="1" applyProtection="1">
      <alignment horizontal="left" vertical="top"/>
      <protection locked="0"/>
    </xf>
    <xf numFmtId="0" fontId="3" fillId="3" borderId="8" xfId="0" quotePrefix="1" applyFont="1" applyFill="1" applyBorder="1" applyAlignment="1" applyProtection="1">
      <alignment horizontal="left" vertical="top" wrapText="1"/>
      <protection locked="0"/>
    </xf>
    <xf numFmtId="0" fontId="3" fillId="3" borderId="8" xfId="0" applyFont="1" applyFill="1" applyBorder="1" applyAlignment="1" applyProtection="1">
      <alignment horizontal="left" vertical="top" wrapText="1"/>
      <protection locked="0"/>
    </xf>
    <xf numFmtId="0" fontId="3" fillId="3" borderId="11" xfId="0" applyFont="1" applyFill="1" applyBorder="1" applyAlignment="1" applyProtection="1">
      <alignment horizontal="left" vertical="top"/>
      <protection locked="0"/>
    </xf>
    <xf numFmtId="0" fontId="0" fillId="3" borderId="11" xfId="0" applyFill="1" applyBorder="1" applyAlignment="1" applyProtection="1">
      <alignment horizontal="left" vertical="top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170" fontId="3" fillId="3" borderId="8" xfId="0" applyNumberFormat="1" applyFont="1" applyFill="1" applyBorder="1" applyAlignment="1" applyProtection="1">
      <alignment horizontal="left" vertical="center"/>
      <protection locked="0"/>
    </xf>
    <xf numFmtId="170" fontId="2" fillId="3" borderId="8" xfId="0" applyNumberFormat="1" applyFont="1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14" fontId="3" fillId="2" borderId="0" xfId="0" applyNumberFormat="1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top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4" fontId="9" fillId="0" borderId="0" xfId="0" applyNumberFormat="1" applyFont="1" applyAlignment="1">
      <alignment horizontal="right"/>
    </xf>
    <xf numFmtId="0" fontId="0" fillId="0" borderId="0" xfId="0"/>
    <xf numFmtId="0" fontId="13" fillId="3" borderId="0" xfId="0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4" fontId="13" fillId="0" borderId="0" xfId="0" applyNumberFormat="1" applyFont="1"/>
    <xf numFmtId="4" fontId="5" fillId="0" borderId="0" xfId="0" applyNumberFormat="1" applyFont="1"/>
    <xf numFmtId="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/>
    <xf numFmtId="4" fontId="9" fillId="2" borderId="0" xfId="0" applyNumberFormat="1" applyFont="1" applyFill="1" applyAlignment="1" applyProtection="1">
      <alignment horizontal="right"/>
      <protection locked="0"/>
    </xf>
    <xf numFmtId="4" fontId="0" fillId="0" borderId="0" xfId="0" applyNumberFormat="1" applyProtection="1">
      <protection locked="0"/>
    </xf>
    <xf numFmtId="0" fontId="9" fillId="0" borderId="0" xfId="0" applyFont="1"/>
    <xf numFmtId="0" fontId="2" fillId="0" borderId="0" xfId="0" applyFont="1" applyAlignment="1">
      <alignment horizontal="left"/>
    </xf>
    <xf numFmtId="172" fontId="2" fillId="0" borderId="0" xfId="0" applyNumberFormat="1" applyFont="1" applyAlignment="1">
      <alignment horizontal="right"/>
    </xf>
    <xf numFmtId="172" fontId="30" fillId="0" borderId="0" xfId="0" applyNumberFormat="1" applyFont="1"/>
    <xf numFmtId="171" fontId="13" fillId="0" borderId="0" xfId="0" applyNumberFormat="1" applyFont="1"/>
    <xf numFmtId="171" fontId="0" fillId="0" borderId="0" xfId="0" applyNumberFormat="1"/>
    <xf numFmtId="0" fontId="3" fillId="0" borderId="0" xfId="0" applyFont="1" applyAlignment="1">
      <alignment horizontal="left"/>
    </xf>
    <xf numFmtId="0" fontId="3" fillId="2" borderId="0" xfId="0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left"/>
      <protection locked="0"/>
    </xf>
    <xf numFmtId="170" fontId="3" fillId="0" borderId="0" xfId="0" applyNumberFormat="1" applyFont="1" applyAlignment="1">
      <alignment horizontal="left"/>
    </xf>
    <xf numFmtId="0" fontId="14" fillId="0" borderId="0" xfId="0" applyFont="1" applyAlignment="1">
      <alignment horizontal="left" vertical="center"/>
    </xf>
    <xf numFmtId="173" fontId="9" fillId="0" borderId="0" xfId="0" applyNumberFormat="1" applyFont="1"/>
    <xf numFmtId="173" fontId="15" fillId="0" borderId="0" xfId="0" applyNumberFormat="1" applyFont="1"/>
    <xf numFmtId="164" fontId="9" fillId="2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73" fontId="13" fillId="0" borderId="0" xfId="0" applyNumberFormat="1" applyFont="1"/>
    <xf numFmtId="173" fontId="0" fillId="0" borderId="0" xfId="0" applyNumberFormat="1"/>
    <xf numFmtId="173" fontId="13" fillId="0" borderId="0" xfId="0" quotePrefix="1" applyNumberFormat="1" applyFont="1"/>
    <xf numFmtId="164" fontId="9" fillId="2" borderId="0" xfId="0" applyNumberFormat="1" applyFont="1" applyFill="1" applyAlignment="1" applyProtection="1">
      <alignment horizontal="left"/>
      <protection locked="0"/>
    </xf>
    <xf numFmtId="165" fontId="9" fillId="2" borderId="0" xfId="1" applyNumberFormat="1" applyFont="1" applyFill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65" fontId="9" fillId="0" borderId="0" xfId="1" applyNumberFormat="1" applyFont="1" applyAlignment="1" applyProtection="1"/>
    <xf numFmtId="49" fontId="13" fillId="0" borderId="0" xfId="0" quotePrefix="1" applyNumberFormat="1" applyFont="1"/>
    <xf numFmtId="49" fontId="0" fillId="0" borderId="0" xfId="0" applyNumberFormat="1"/>
    <xf numFmtId="0" fontId="13" fillId="0" borderId="0" xfId="0" applyFont="1" applyAlignment="1">
      <alignment horizontal="left"/>
    </xf>
    <xf numFmtId="14" fontId="9" fillId="2" borderId="0" xfId="0" applyNumberFormat="1" applyFont="1" applyFill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65" fontId="9" fillId="0" borderId="0" xfId="1" applyNumberFormat="1" applyFont="1" applyAlignment="1" applyProtection="1">
      <alignment horizontal="right"/>
    </xf>
    <xf numFmtId="4" fontId="22" fillId="0" borderId="31" xfId="2" applyNumberFormat="1" applyFont="1" applyBorder="1" applyAlignment="1">
      <alignment horizontal="right"/>
    </xf>
    <xf numFmtId="4" fontId="22" fillId="0" borderId="32" xfId="2" applyNumberFormat="1" applyFont="1" applyBorder="1" applyAlignment="1">
      <alignment horizontal="right"/>
    </xf>
    <xf numFmtId="4" fontId="22" fillId="0" borderId="4" xfId="2" applyNumberFormat="1" applyFont="1" applyBorder="1" applyAlignment="1">
      <alignment horizontal="right"/>
    </xf>
    <xf numFmtId="0" fontId="12" fillId="0" borderId="32" xfId="0" applyFont="1" applyBorder="1" applyAlignment="1">
      <alignment horizontal="right"/>
    </xf>
    <xf numFmtId="0" fontId="0" fillId="0" borderId="32" xfId="0" applyBorder="1" applyAlignment="1">
      <alignment horizontal="right"/>
    </xf>
    <xf numFmtId="4" fontId="24" fillId="3" borderId="24" xfId="2" applyNumberFormat="1" applyFont="1" applyFill="1" applyBorder="1" applyProtection="1">
      <protection locked="0"/>
    </xf>
    <xf numFmtId="0" fontId="0" fillId="3" borderId="25" xfId="0" applyFill="1" applyBorder="1" applyProtection="1">
      <protection locked="0"/>
    </xf>
    <xf numFmtId="4" fontId="24" fillId="0" borderId="24" xfId="2" applyNumberFormat="1" applyFont="1" applyBorder="1" applyAlignment="1">
      <alignment horizontal="right"/>
    </xf>
    <xf numFmtId="0" fontId="0" fillId="0" borderId="25" xfId="0" applyBorder="1"/>
    <xf numFmtId="4" fontId="24" fillId="3" borderId="24" xfId="2" applyNumberFormat="1" applyFont="1" applyFill="1" applyBorder="1" applyAlignment="1" applyProtection="1">
      <alignment horizontal="right"/>
      <protection locked="0"/>
    </xf>
    <xf numFmtId="4" fontId="24" fillId="3" borderId="2" xfId="2" applyNumberFormat="1" applyFont="1" applyFill="1" applyBorder="1" applyAlignment="1" applyProtection="1">
      <alignment horizontal="right"/>
      <protection locked="0"/>
    </xf>
    <xf numFmtId="0" fontId="3" fillId="3" borderId="25" xfId="0" applyFont="1" applyFill="1" applyBorder="1" applyAlignment="1" applyProtection="1">
      <alignment horizontal="right"/>
      <protection locked="0"/>
    </xf>
    <xf numFmtId="0" fontId="0" fillId="0" borderId="25" xfId="0" applyBorder="1" applyAlignment="1">
      <alignment horizontal="right"/>
    </xf>
    <xf numFmtId="4" fontId="22" fillId="0" borderId="27" xfId="2" applyNumberFormat="1" applyFont="1" applyBorder="1"/>
    <xf numFmtId="0" fontId="0" fillId="0" borderId="28" xfId="0" applyBorder="1"/>
    <xf numFmtId="4" fontId="22" fillId="0" borderId="27" xfId="2" applyNumberFormat="1" applyFont="1" applyBorder="1" applyAlignment="1">
      <alignment horizontal="right"/>
    </xf>
    <xf numFmtId="4" fontId="22" fillId="0" borderId="30" xfId="2" applyNumberFormat="1" applyFont="1" applyBorder="1" applyAlignment="1">
      <alignment horizontal="right"/>
    </xf>
    <xf numFmtId="0" fontId="12" fillId="0" borderId="28" xfId="0" applyFont="1" applyBorder="1" applyAlignment="1">
      <alignment horizontal="right"/>
    </xf>
    <xf numFmtId="0" fontId="0" fillId="0" borderId="28" xfId="0" applyBorder="1" applyAlignment="1">
      <alignment horizontal="right"/>
    </xf>
    <xf numFmtId="4" fontId="24" fillId="3" borderId="21" xfId="2" applyNumberFormat="1" applyFont="1" applyFill="1" applyBorder="1" applyProtection="1">
      <protection locked="0"/>
    </xf>
    <xf numFmtId="0" fontId="0" fillId="3" borderId="22" xfId="0" applyFill="1" applyBorder="1" applyProtection="1">
      <protection locked="0"/>
    </xf>
    <xf numFmtId="4" fontId="24" fillId="0" borderId="21" xfId="2" applyNumberFormat="1" applyFont="1" applyBorder="1" applyAlignment="1">
      <alignment horizontal="right"/>
    </xf>
    <xf numFmtId="0" fontId="0" fillId="0" borderId="22" xfId="0" applyBorder="1"/>
    <xf numFmtId="4" fontId="24" fillId="3" borderId="21" xfId="2" applyNumberFormat="1" applyFont="1" applyFill="1" applyBorder="1" applyAlignment="1" applyProtection="1">
      <alignment horizontal="right"/>
      <protection locked="0"/>
    </xf>
    <xf numFmtId="4" fontId="24" fillId="3" borderId="0" xfId="2" applyNumberFormat="1" applyFont="1" applyFill="1" applyAlignment="1" applyProtection="1">
      <alignment horizontal="right"/>
      <protection locked="0"/>
    </xf>
    <xf numFmtId="0" fontId="3" fillId="3" borderId="22" xfId="0" applyFont="1" applyFill="1" applyBorder="1" applyAlignment="1" applyProtection="1">
      <alignment horizontal="right"/>
      <protection locked="0"/>
    </xf>
    <xf numFmtId="0" fontId="0" fillId="0" borderId="22" xfId="0" applyBorder="1" applyAlignment="1">
      <alignment horizontal="right"/>
    </xf>
    <xf numFmtId="4" fontId="22" fillId="0" borderId="18" xfId="2" applyNumberFormat="1" applyFont="1" applyBorder="1"/>
    <xf numFmtId="0" fontId="0" fillId="0" borderId="19" xfId="0" applyBorder="1"/>
    <xf numFmtId="4" fontId="26" fillId="0" borderId="18" xfId="2" applyNumberFormat="1" applyFont="1" applyBorder="1" applyAlignment="1">
      <alignment horizontal="right"/>
    </xf>
    <xf numFmtId="4" fontId="26" fillId="0" borderId="1" xfId="2" applyNumberFormat="1" applyFont="1" applyBorder="1" applyAlignment="1">
      <alignment horizontal="right"/>
    </xf>
    <xf numFmtId="4" fontId="26" fillId="0" borderId="19" xfId="2" applyNumberFormat="1" applyFont="1" applyBorder="1" applyAlignment="1">
      <alignment horizontal="right"/>
    </xf>
    <xf numFmtId="0" fontId="0" fillId="0" borderId="19" xfId="0" applyBorder="1" applyAlignment="1">
      <alignment horizontal="right"/>
    </xf>
    <xf numFmtId="4" fontId="24" fillId="3" borderId="25" xfId="2" applyNumberFormat="1" applyFont="1" applyFill="1" applyBorder="1" applyProtection="1">
      <protection locked="0"/>
    </xf>
    <xf numFmtId="4" fontId="24" fillId="0" borderId="25" xfId="2" applyNumberFormat="1" applyFont="1" applyBorder="1" applyAlignment="1">
      <alignment horizontal="right"/>
    </xf>
    <xf numFmtId="4" fontId="24" fillId="3" borderId="25" xfId="2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right"/>
    </xf>
    <xf numFmtId="0" fontId="26" fillId="0" borderId="18" xfId="2" applyFont="1" applyBorder="1" applyAlignment="1">
      <alignment horizontal="right"/>
    </xf>
    <xf numFmtId="0" fontId="24" fillId="0" borderId="18" xfId="2" applyFont="1" applyBorder="1" applyAlignment="1">
      <alignment horizontal="right"/>
    </xf>
    <xf numFmtId="0" fontId="20" fillId="0" borderId="21" xfId="2" applyFont="1" applyBorder="1"/>
    <xf numFmtId="0" fontId="20" fillId="0" borderId="0" xfId="2" applyFont="1" applyAlignment="1">
      <alignment horizontal="center"/>
    </xf>
    <xf numFmtId="0" fontId="0" fillId="0" borderId="22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0" fillId="0" borderId="21" xfId="2" applyFont="1" applyBorder="1" applyAlignment="1">
      <alignment horizontal="center"/>
    </xf>
    <xf numFmtId="0" fontId="21" fillId="0" borderId="24" xfId="2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1" fillId="0" borderId="2" xfId="2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3" fillId="0" borderId="0" xfId="0" applyFont="1"/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9" fillId="0" borderId="2" xfId="0" applyFont="1" applyBorder="1"/>
    <xf numFmtId="0" fontId="0" fillId="0" borderId="2" xfId="0" applyBorder="1"/>
    <xf numFmtId="0" fontId="18" fillId="0" borderId="18" xfId="2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8" fillId="0" borderId="1" xfId="2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22" fillId="0" borderId="31" xfId="2" applyFont="1" applyBorder="1" applyAlignment="1">
      <alignment horizontal="left" wrapText="1"/>
    </xf>
    <xf numFmtId="0" fontId="22" fillId="0" borderId="4" xfId="2" applyFont="1" applyBorder="1" applyAlignment="1">
      <alignment horizontal="left" wrapText="1"/>
    </xf>
    <xf numFmtId="4" fontId="24" fillId="3" borderId="0" xfId="2" applyNumberFormat="1" applyFont="1" applyFill="1" applyAlignment="1" applyProtection="1">
      <alignment wrapText="1" shrinkToFit="1"/>
      <protection locked="0"/>
    </xf>
    <xf numFmtId="0" fontId="0" fillId="3" borderId="0" xfId="0" applyFill="1" applyAlignment="1" applyProtection="1">
      <alignment wrapText="1"/>
      <protection locked="0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22" fillId="0" borderId="0" xfId="2" applyFont="1" applyAlignment="1">
      <alignment horizontal="left" wrapText="1"/>
    </xf>
    <xf numFmtId="0" fontId="30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0" xfId="2" applyFont="1" applyAlignment="1">
      <alignment horizontal="left"/>
    </xf>
    <xf numFmtId="0" fontId="0" fillId="0" borderId="0" xfId="0" applyAlignment="1">
      <alignment horizontal="left"/>
    </xf>
    <xf numFmtId="0" fontId="24" fillId="0" borderId="0" xfId="2" applyFont="1"/>
    <xf numFmtId="0" fontId="24" fillId="3" borderId="0" xfId="2" applyFont="1" applyFill="1" applyAlignment="1" applyProtection="1">
      <alignment horizontal="left" wrapText="1"/>
      <protection locked="0"/>
    </xf>
    <xf numFmtId="0" fontId="15" fillId="3" borderId="0" xfId="0" applyFont="1" applyFill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1" fillId="3" borderId="0" xfId="0" applyFont="1" applyFill="1" applyAlignment="1" applyProtection="1">
      <alignment horizontal="left" vertical="top"/>
      <protection locked="0"/>
    </xf>
    <xf numFmtId="0" fontId="1" fillId="3" borderId="11" xfId="0" applyFont="1" applyFill="1" applyBorder="1" applyAlignment="1" applyProtection="1">
      <alignment horizontal="left" vertical="top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 applyProtection="1">
      <alignment vertical="top"/>
      <protection locked="0"/>
    </xf>
    <xf numFmtId="0" fontId="3" fillId="3" borderId="0" xfId="0" applyFont="1" applyFill="1" applyBorder="1" applyAlignment="1" applyProtection="1">
      <alignment horizontal="left" vertical="top"/>
      <protection locked="0"/>
    </xf>
    <xf numFmtId="0" fontId="0" fillId="3" borderId="0" xfId="0" applyFill="1" applyBorder="1" applyAlignment="1" applyProtection="1">
      <alignment horizontal="left" vertical="top"/>
      <protection locked="0"/>
    </xf>
    <xf numFmtId="0" fontId="3" fillId="3" borderId="6" xfId="0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vertical="top"/>
      <protection locked="0"/>
    </xf>
    <xf numFmtId="172" fontId="9" fillId="2" borderId="0" xfId="0" applyNumberFormat="1" applyFont="1" applyFill="1" applyAlignment="1" applyProtection="1">
      <alignment horizontal="right"/>
      <protection locked="0"/>
    </xf>
    <xf numFmtId="172" fontId="0" fillId="0" borderId="0" xfId="0" applyNumberFormat="1" applyFont="1" applyProtection="1">
      <protection locked="0"/>
    </xf>
    <xf numFmtId="172" fontId="9" fillId="0" borderId="0" xfId="0" applyNumberFormat="1" applyFont="1" applyAlignment="1">
      <alignment horizontal="right"/>
    </xf>
    <xf numFmtId="164" fontId="9" fillId="2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Alignment="1" applyProtection="1">
      <alignment horizontal="right"/>
      <protection locked="0"/>
    </xf>
  </cellXfs>
  <cellStyles count="3">
    <cellStyle name="Prozent" xfId="1" builtinId="5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45</xdr:row>
      <xdr:rowOff>76200</xdr:rowOff>
    </xdr:from>
    <xdr:to>
      <xdr:col>13</xdr:col>
      <xdr:colOff>790575</xdr:colOff>
      <xdr:row>54</xdr:row>
      <xdr:rowOff>123825</xdr:rowOff>
    </xdr:to>
    <xdr:grpSp>
      <xdr:nvGrpSpPr>
        <xdr:cNvPr id="5" name="Gruppier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4038600" y="8572500"/>
          <a:ext cx="2476500" cy="1800225"/>
          <a:chOff x="4210050" y="7924800"/>
          <a:chExt cx="2476500" cy="1800225"/>
        </a:xfrm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4210050" y="7924800"/>
            <a:ext cx="2476500" cy="1800225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  <xdr:pic>
        <xdr:nvPicPr>
          <xdr:cNvPr id="2" name="Grafik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257675" y="7981950"/>
            <a:ext cx="2397000" cy="1692000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609600</xdr:colOff>
      <xdr:row>56</xdr:row>
      <xdr:rowOff>85725</xdr:rowOff>
    </xdr:from>
    <xdr:to>
      <xdr:col>13</xdr:col>
      <xdr:colOff>771525</xdr:colOff>
      <xdr:row>57</xdr:row>
      <xdr:rowOff>28575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162425" y="10410825"/>
          <a:ext cx="233362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800"/>
            <a:t>Stempel wird durch den Projektleiter TBA ausgefüllt</a:t>
          </a:r>
        </a:p>
      </xdr:txBody>
    </xdr:sp>
    <xdr:clientData/>
  </xdr:twoCellAnchor>
  <xdr:twoCellAnchor>
    <xdr:from>
      <xdr:col>1</xdr:col>
      <xdr:colOff>9525</xdr:colOff>
      <xdr:row>56</xdr:row>
      <xdr:rowOff>123824</xdr:rowOff>
    </xdr:from>
    <xdr:to>
      <xdr:col>6</xdr:col>
      <xdr:colOff>323850</xdr:colOff>
      <xdr:row>57</xdr:row>
      <xdr:rowOff>133349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6675" y="10448924"/>
          <a:ext cx="276225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800"/>
            <a:t>Zugehöriger Prozess 816</a:t>
          </a:r>
          <a:r>
            <a:rPr lang="de-CH" sz="800" baseline="0"/>
            <a:t> Abwicklung Kautionswesen</a:t>
          </a:r>
          <a:endParaRPr lang="de-CH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5"/>
  <sheetViews>
    <sheetView zoomScaleNormal="100" workbookViewId="0">
      <selection activeCell="K3" sqref="K3:N3"/>
    </sheetView>
  </sheetViews>
  <sheetFormatPr baseColWidth="10" defaultColWidth="11.42578125" defaultRowHeight="18" customHeight="1" x14ac:dyDescent="0.25"/>
  <cols>
    <col min="1" max="1" width="0.85546875" customWidth="1"/>
    <col min="2" max="2" width="8.42578125" customWidth="1"/>
    <col min="3" max="3" width="5" customWidth="1"/>
    <col min="4" max="4" width="4.85546875" customWidth="1"/>
    <col min="5" max="5" width="14.140625" customWidth="1"/>
    <col min="6" max="6" width="4.28515625" customWidth="1"/>
    <col min="7" max="7" width="13.7109375" customWidth="1"/>
    <col min="8" max="9" width="1" customWidth="1"/>
    <col min="10" max="10" width="14.42578125" customWidth="1"/>
    <col min="11" max="11" width="2.140625" customWidth="1"/>
    <col min="12" max="12" width="12.85546875" customWidth="1"/>
    <col min="13" max="13" width="3.140625" customWidth="1"/>
    <col min="14" max="14" width="13.7109375" customWidth="1"/>
    <col min="15" max="15" width="0.85546875" customWidth="1"/>
  </cols>
  <sheetData>
    <row r="1" spans="1:15" ht="24.75" x14ac:dyDescent="0.5">
      <c r="B1" s="36" t="s">
        <v>129</v>
      </c>
      <c r="G1" s="37"/>
      <c r="H1" s="37"/>
      <c r="I1" s="37"/>
    </row>
    <row r="2" spans="1:15" s="158" customFormat="1" ht="5.45" customHeight="1" x14ac:dyDescent="0.25"/>
    <row r="3" spans="1:15" s="158" customFormat="1" ht="16.899999999999999" customHeight="1" x14ac:dyDescent="0.25">
      <c r="A3" s="38"/>
      <c r="B3" s="138" t="s">
        <v>159</v>
      </c>
      <c r="C3" s="138"/>
      <c r="D3" s="181"/>
      <c r="E3" s="181"/>
      <c r="F3" s="181"/>
      <c r="G3" s="181"/>
      <c r="H3" s="25"/>
      <c r="I3" s="22"/>
      <c r="J3" s="126" t="s">
        <v>38</v>
      </c>
      <c r="K3" s="182">
        <v>84</v>
      </c>
      <c r="L3" s="183"/>
      <c r="M3" s="183"/>
      <c r="N3" s="183"/>
      <c r="O3" s="39"/>
    </row>
    <row r="4" spans="1:15" s="158" customFormat="1" ht="16.899999999999999" customHeight="1" x14ac:dyDescent="0.25">
      <c r="A4" s="40"/>
      <c r="B4" s="24"/>
      <c r="C4" s="24"/>
      <c r="D4" s="24"/>
      <c r="E4" s="24"/>
      <c r="F4" s="24"/>
      <c r="G4" s="24"/>
      <c r="H4" s="28"/>
      <c r="I4" s="22"/>
      <c r="J4" s="126" t="s">
        <v>37</v>
      </c>
      <c r="K4" s="184" t="s">
        <v>140</v>
      </c>
      <c r="L4" s="185"/>
      <c r="M4" s="185"/>
      <c r="N4" s="185"/>
      <c r="O4" s="39"/>
    </row>
    <row r="5" spans="1:15" s="158" customFormat="1" ht="18" customHeight="1" x14ac:dyDescent="0.25">
      <c r="A5" s="38"/>
      <c r="B5" s="128" t="s">
        <v>160</v>
      </c>
      <c r="C5" s="128"/>
      <c r="D5" s="182"/>
      <c r="E5" s="182"/>
      <c r="F5" s="182"/>
      <c r="G5" s="182"/>
      <c r="H5" s="130"/>
      <c r="I5" s="129"/>
      <c r="J5" s="138" t="s">
        <v>39</v>
      </c>
      <c r="K5" s="182"/>
      <c r="L5" s="186"/>
      <c r="M5" s="186"/>
      <c r="N5" s="186"/>
      <c r="O5" s="25"/>
    </row>
    <row r="6" spans="1:15" s="158" customFormat="1" ht="16.899999999999999" customHeight="1" x14ac:dyDescent="0.25">
      <c r="A6" s="41"/>
      <c r="B6" s="17"/>
      <c r="C6" s="17"/>
      <c r="D6" s="309"/>
      <c r="E6" s="309"/>
      <c r="F6" s="309"/>
      <c r="G6" s="309"/>
      <c r="H6" s="27"/>
      <c r="I6" s="26"/>
      <c r="J6" s="45" t="s">
        <v>40</v>
      </c>
      <c r="K6" s="169"/>
      <c r="L6" s="170"/>
      <c r="M6" s="170"/>
      <c r="N6" s="170"/>
      <c r="O6" s="27"/>
    </row>
    <row r="7" spans="1:15" s="158" customFormat="1" ht="16.899999999999999" customHeight="1" x14ac:dyDescent="0.25">
      <c r="A7" s="41"/>
      <c r="B7" s="17"/>
      <c r="C7" s="17"/>
      <c r="D7" s="309"/>
      <c r="E7" s="309"/>
      <c r="F7" s="309"/>
      <c r="G7" s="309"/>
      <c r="H7" s="27"/>
      <c r="I7" s="26"/>
      <c r="J7" s="17" t="s">
        <v>41</v>
      </c>
      <c r="K7" s="169"/>
      <c r="L7" s="170"/>
      <c r="M7" s="170"/>
      <c r="N7" s="170"/>
      <c r="O7" s="27"/>
    </row>
    <row r="8" spans="1:15" s="158" customFormat="1" ht="16.899999999999999" customHeight="1" x14ac:dyDescent="0.25">
      <c r="A8" s="41"/>
      <c r="B8" s="17"/>
      <c r="C8" s="17"/>
      <c r="D8" s="309"/>
      <c r="E8" s="309"/>
      <c r="F8" s="309"/>
      <c r="G8" s="309"/>
      <c r="H8" s="27"/>
      <c r="I8" s="26"/>
      <c r="J8" s="17" t="s">
        <v>42</v>
      </c>
      <c r="K8" s="169"/>
      <c r="L8" s="170"/>
      <c r="M8" s="170"/>
      <c r="N8" s="170"/>
      <c r="O8" s="27"/>
    </row>
    <row r="9" spans="1:15" s="158" customFormat="1" ht="15" customHeight="1" x14ac:dyDescent="0.25">
      <c r="A9" s="40"/>
      <c r="B9" s="24"/>
      <c r="C9" s="24"/>
      <c r="D9" s="310"/>
      <c r="E9" s="310"/>
      <c r="F9" s="310"/>
      <c r="G9" s="310"/>
      <c r="H9" s="28"/>
      <c r="I9" s="26"/>
      <c r="J9" s="17" t="s">
        <v>43</v>
      </c>
      <c r="K9" s="173"/>
      <c r="L9" s="174"/>
      <c r="M9" s="174"/>
      <c r="N9" s="174"/>
      <c r="O9" s="43"/>
    </row>
    <row r="10" spans="1:15" s="158" customFormat="1" ht="15" customHeight="1" x14ac:dyDescent="0.25">
      <c r="A10" s="38"/>
      <c r="B10" s="128" t="s">
        <v>151</v>
      </c>
      <c r="C10" s="21"/>
      <c r="D10" s="165"/>
      <c r="E10" s="165"/>
      <c r="F10" s="165"/>
      <c r="G10" s="165"/>
      <c r="H10" s="25"/>
      <c r="I10" s="26"/>
      <c r="J10" s="17"/>
      <c r="K10" s="315"/>
      <c r="L10" s="315"/>
      <c r="M10" s="315"/>
      <c r="N10" s="315"/>
      <c r="O10" s="316"/>
    </row>
    <row r="11" spans="1:15" s="158" customFormat="1" ht="15" customHeight="1" x14ac:dyDescent="0.25">
      <c r="A11" s="40"/>
      <c r="B11" s="24"/>
      <c r="C11" s="24"/>
      <c r="D11" s="311"/>
      <c r="E11" s="311"/>
      <c r="F11" s="311"/>
      <c r="G11" s="311"/>
      <c r="H11" s="28"/>
      <c r="I11" s="26"/>
      <c r="J11" s="17"/>
      <c r="K11" s="313"/>
      <c r="L11" s="314"/>
      <c r="M11" s="314"/>
      <c r="N11" s="314"/>
      <c r="O11" s="43"/>
    </row>
    <row r="12" spans="1:15" s="158" customFormat="1" ht="15" customHeight="1" x14ac:dyDescent="0.25">
      <c r="A12" s="137"/>
      <c r="B12" s="136" t="s">
        <v>114</v>
      </c>
      <c r="C12" s="135"/>
      <c r="D12" s="171" t="s">
        <v>139</v>
      </c>
      <c r="E12" s="172"/>
      <c r="F12" s="172"/>
      <c r="G12" s="172"/>
      <c r="H12" s="134"/>
      <c r="I12" s="23"/>
      <c r="J12" s="24"/>
      <c r="K12" s="173"/>
      <c r="L12" s="174"/>
      <c r="M12" s="174"/>
      <c r="N12" s="174"/>
      <c r="O12" s="42"/>
    </row>
    <row r="13" spans="1:15" s="158" customFormat="1" ht="18" customHeight="1" x14ac:dyDescent="0.25">
      <c r="A13" s="41"/>
      <c r="B13" s="81" t="s">
        <v>44</v>
      </c>
      <c r="C13" s="81"/>
      <c r="D13" s="175"/>
      <c r="E13" s="175"/>
      <c r="F13" s="175"/>
      <c r="G13" s="175"/>
      <c r="H13" s="133"/>
      <c r="I13" s="132"/>
      <c r="J13" s="81" t="s">
        <v>45</v>
      </c>
      <c r="K13" s="176"/>
      <c r="L13" s="177"/>
      <c r="M13" s="177"/>
      <c r="N13" s="177"/>
      <c r="O13" s="43"/>
    </row>
    <row r="14" spans="1:15" s="158" customFormat="1" ht="16.899999999999999" customHeight="1" x14ac:dyDescent="0.25">
      <c r="A14" s="41"/>
      <c r="B14" s="44"/>
      <c r="C14" s="29"/>
      <c r="D14" s="45" t="s">
        <v>17</v>
      </c>
      <c r="E14" s="44"/>
      <c r="F14" s="17" t="s">
        <v>8</v>
      </c>
      <c r="G14" s="46"/>
      <c r="H14" s="27"/>
      <c r="I14" s="26"/>
      <c r="J14" s="17"/>
      <c r="K14" s="312"/>
      <c r="L14" s="312"/>
      <c r="M14" s="312"/>
      <c r="N14" s="312"/>
      <c r="O14" s="43"/>
    </row>
    <row r="15" spans="1:15" s="158" customFormat="1" ht="16.899999999999999" customHeight="1" x14ac:dyDescent="0.25">
      <c r="A15" s="41"/>
      <c r="B15" s="131" t="s">
        <v>113</v>
      </c>
      <c r="C15" s="29"/>
      <c r="D15" s="45" t="s">
        <v>17</v>
      </c>
      <c r="E15" s="44"/>
      <c r="F15" s="17" t="s">
        <v>8</v>
      </c>
      <c r="G15" s="46"/>
      <c r="H15" s="27"/>
      <c r="I15" s="26"/>
      <c r="J15" s="17"/>
      <c r="K15" s="312"/>
      <c r="L15" s="312"/>
      <c r="M15" s="312"/>
      <c r="N15" s="312"/>
      <c r="O15" s="43"/>
    </row>
    <row r="16" spans="1:15" s="158" customFormat="1" ht="16.899999999999999" customHeight="1" x14ac:dyDescent="0.25">
      <c r="A16" s="40"/>
      <c r="B16" s="24"/>
      <c r="C16" s="24"/>
      <c r="D16" s="24"/>
      <c r="E16" s="24"/>
      <c r="F16" s="24"/>
      <c r="G16" s="24"/>
      <c r="H16" s="28"/>
      <c r="I16" s="23"/>
      <c r="J16" s="24"/>
      <c r="K16" s="312"/>
      <c r="L16" s="312"/>
      <c r="M16" s="312"/>
      <c r="N16" s="312"/>
      <c r="O16" s="42"/>
    </row>
    <row r="17" spans="1:15" s="158" customFormat="1" ht="18" customHeight="1" x14ac:dyDescent="0.25">
      <c r="A17" s="38"/>
      <c r="B17" s="128" t="s">
        <v>18</v>
      </c>
      <c r="C17" s="128"/>
      <c r="D17" s="187"/>
      <c r="E17" s="188"/>
      <c r="F17" s="188"/>
      <c r="G17" s="188"/>
      <c r="H17" s="130"/>
      <c r="I17" s="129"/>
      <c r="J17" s="128" t="s">
        <v>96</v>
      </c>
      <c r="K17" s="128"/>
      <c r="L17" s="128"/>
      <c r="M17" s="128"/>
      <c r="N17" s="128"/>
      <c r="O17" s="127"/>
    </row>
    <row r="18" spans="1:15" s="158" customFormat="1" ht="16.899999999999999" customHeight="1" x14ac:dyDescent="0.25">
      <c r="A18" s="40"/>
      <c r="B18" s="24"/>
      <c r="C18" s="24"/>
      <c r="D18" s="24"/>
      <c r="E18" s="24"/>
      <c r="F18" s="24"/>
      <c r="G18" s="47"/>
      <c r="H18" s="28"/>
      <c r="I18" s="26"/>
      <c r="O18" s="43"/>
    </row>
    <row r="19" spans="1:15" s="158" customFormat="1" ht="16.899999999999999" customHeight="1" x14ac:dyDescent="0.25">
      <c r="A19" s="38"/>
      <c r="B19" s="21" t="s">
        <v>46</v>
      </c>
      <c r="C19" s="21"/>
      <c r="D19" s="21"/>
      <c r="E19" s="21"/>
      <c r="F19" s="21" t="s">
        <v>2</v>
      </c>
      <c r="G19" s="70">
        <f>Übersicht!Q24</f>
        <v>0</v>
      </c>
      <c r="H19" s="48"/>
      <c r="I19" s="49"/>
      <c r="J19" s="17" t="s">
        <v>28</v>
      </c>
      <c r="K19" s="17"/>
      <c r="L19" s="17"/>
      <c r="M19" s="17" t="s">
        <v>2</v>
      </c>
      <c r="N19" s="56">
        <f>Zusammenstellung!R14+Zusammenstellung!R24</f>
        <v>0</v>
      </c>
      <c r="O19" s="43"/>
    </row>
    <row r="20" spans="1:15" s="158" customFormat="1" ht="16.899999999999999" customHeight="1" x14ac:dyDescent="0.25">
      <c r="A20" s="41"/>
      <c r="B20" s="17" t="s">
        <v>47</v>
      </c>
      <c r="C20" s="17"/>
      <c r="D20" s="17"/>
      <c r="E20" s="17"/>
      <c r="F20" s="17" t="s">
        <v>2</v>
      </c>
      <c r="G20" s="56">
        <f>Übersicht!Q32</f>
        <v>0</v>
      </c>
      <c r="H20" s="50"/>
      <c r="I20" s="49"/>
      <c r="J20" s="17" t="s">
        <v>29</v>
      </c>
      <c r="K20" s="17"/>
      <c r="L20" s="17"/>
      <c r="M20" s="24" t="s">
        <v>2</v>
      </c>
      <c r="N20" s="51">
        <f>Zusammenstellung!R39+Zusammenstellung!R54</f>
        <v>0</v>
      </c>
      <c r="O20" s="43"/>
    </row>
    <row r="21" spans="1:15" s="158" customFormat="1" ht="16.899999999999999" customHeight="1" x14ac:dyDescent="0.25">
      <c r="A21" s="41"/>
      <c r="B21" s="17" t="s">
        <v>48</v>
      </c>
      <c r="C21" s="17"/>
      <c r="D21" s="17"/>
      <c r="E21" s="17"/>
      <c r="F21" s="52" t="s">
        <v>2</v>
      </c>
      <c r="G21" s="53">
        <f>Übersicht!Q40</f>
        <v>0</v>
      </c>
      <c r="H21" s="50"/>
      <c r="I21" s="49"/>
      <c r="J21" s="24" t="s">
        <v>30</v>
      </c>
      <c r="K21" s="17"/>
      <c r="L21" s="24"/>
      <c r="M21" s="52" t="s">
        <v>2</v>
      </c>
      <c r="N21" s="53">
        <f>N19+N20</f>
        <v>0</v>
      </c>
      <c r="O21" s="43"/>
    </row>
    <row r="22" spans="1:15" s="158" customFormat="1" ht="16.899999999999999" customHeight="1" x14ac:dyDescent="0.25">
      <c r="A22" s="41"/>
      <c r="B22" s="17"/>
      <c r="C22" s="54"/>
      <c r="D22" s="54"/>
      <c r="E22" s="54"/>
      <c r="F22" s="55"/>
      <c r="G22" s="55"/>
      <c r="H22" s="50"/>
      <c r="I22" s="49"/>
      <c r="J22" s="17"/>
      <c r="K22" s="17"/>
      <c r="L22" s="17"/>
      <c r="M22" s="17"/>
      <c r="N22" s="166"/>
      <c r="O22" s="43"/>
    </row>
    <row r="23" spans="1:15" s="158" customFormat="1" ht="16.899999999999999" customHeight="1" x14ac:dyDescent="0.25">
      <c r="A23" s="41"/>
      <c r="B23" s="17" t="s">
        <v>30</v>
      </c>
      <c r="C23" s="17"/>
      <c r="D23" s="17"/>
      <c r="E23" s="17"/>
      <c r="F23" s="57" t="s">
        <v>2</v>
      </c>
      <c r="G23" s="58">
        <f>N21</f>
        <v>0</v>
      </c>
      <c r="H23" s="50"/>
      <c r="I23" s="49"/>
      <c r="J23" s="17" t="s">
        <v>31</v>
      </c>
      <c r="K23" s="17"/>
      <c r="L23" s="17"/>
      <c r="M23" s="57" t="s">
        <v>2</v>
      </c>
      <c r="N23" s="58">
        <f>Zusammenstellung!R63</f>
        <v>0</v>
      </c>
      <c r="O23" s="43"/>
    </row>
    <row r="24" spans="1:15" s="158" customFormat="1" ht="16.899999999999999" customHeight="1" thickBot="1" x14ac:dyDescent="0.3">
      <c r="A24" s="41"/>
      <c r="B24" s="189" t="str">
        <f>IF(G24&gt;0,"Mehrkosten (ohne Teuerung)",IF(G24&lt;0,"Minderkosten (ohne Teuerung)",""))</f>
        <v/>
      </c>
      <c r="C24" s="189"/>
      <c r="D24" s="189"/>
      <c r="E24" s="189"/>
      <c r="F24" s="59" t="s">
        <v>2</v>
      </c>
      <c r="G24" s="60">
        <f>ROUND((G23-G21)*2,1)/2</f>
        <v>0</v>
      </c>
      <c r="H24" s="50"/>
      <c r="I24" s="49"/>
      <c r="J24" s="21" t="s">
        <v>20</v>
      </c>
      <c r="K24" s="21"/>
      <c r="L24" s="21"/>
      <c r="M24" s="17" t="s">
        <v>2</v>
      </c>
      <c r="N24" s="56">
        <f>ROUND((N21+N23)*2,1)/2</f>
        <v>0</v>
      </c>
      <c r="O24" s="43"/>
    </row>
    <row r="25" spans="1:15" s="158" customFormat="1" ht="16.899999999999999" customHeight="1" x14ac:dyDescent="0.25">
      <c r="A25" s="41"/>
      <c r="B25" s="54"/>
      <c r="C25" s="17"/>
      <c r="D25" s="17"/>
      <c r="E25" s="17"/>
      <c r="F25" s="17"/>
      <c r="G25" s="61"/>
      <c r="H25" s="50"/>
      <c r="I25" s="49"/>
      <c r="M25" s="167"/>
      <c r="N25" s="167"/>
      <c r="O25" s="43"/>
    </row>
    <row r="26" spans="1:15" s="158" customFormat="1" ht="4.9000000000000004" customHeight="1" x14ac:dyDescent="0.25">
      <c r="A26" s="40"/>
      <c r="B26" s="62"/>
      <c r="C26" s="24"/>
      <c r="D26" s="24"/>
      <c r="E26" s="24"/>
      <c r="F26" s="24"/>
      <c r="G26" s="63"/>
      <c r="H26" s="64"/>
      <c r="I26" s="65"/>
      <c r="J26" s="24"/>
      <c r="K26" s="24"/>
      <c r="L26" s="24"/>
      <c r="M26" s="24"/>
      <c r="N26" s="51"/>
      <c r="O26" s="43"/>
    </row>
    <row r="27" spans="1:15" s="158" customFormat="1" ht="16.899999999999999" customHeight="1" x14ac:dyDescent="0.25">
      <c r="A27" s="66"/>
      <c r="B27" s="126" t="s">
        <v>32</v>
      </c>
      <c r="C27" s="126"/>
      <c r="D27" s="190"/>
      <c r="E27" s="191"/>
      <c r="F27" s="16"/>
      <c r="G27" s="67"/>
      <c r="H27" s="68"/>
      <c r="I27" s="69"/>
      <c r="J27" s="16"/>
      <c r="K27" s="24"/>
      <c r="L27" s="16"/>
      <c r="M27" s="16"/>
      <c r="N27" s="16"/>
      <c r="O27" s="39"/>
    </row>
    <row r="28" spans="1:15" s="158" customFormat="1" ht="16.899999999999999" customHeight="1" x14ac:dyDescent="0.25">
      <c r="A28" s="38"/>
      <c r="B28" s="21" t="s">
        <v>49</v>
      </c>
      <c r="C28" s="21"/>
      <c r="D28" s="21"/>
      <c r="E28" s="21"/>
      <c r="F28" s="21"/>
      <c r="G28" s="70"/>
      <c r="H28" s="48"/>
      <c r="I28" s="71"/>
      <c r="J28" s="21" t="s">
        <v>50</v>
      </c>
      <c r="K28" s="21"/>
      <c r="L28" s="15" t="s">
        <v>51</v>
      </c>
      <c r="M28" s="25"/>
      <c r="N28" s="15" t="s">
        <v>52</v>
      </c>
      <c r="O28" s="43"/>
    </row>
    <row r="29" spans="1:15" s="158" customFormat="1" ht="16.899999999999999" customHeight="1" x14ac:dyDescent="0.25">
      <c r="A29" s="41"/>
      <c r="B29" s="169" t="s">
        <v>132</v>
      </c>
      <c r="C29" s="169"/>
      <c r="D29" s="169"/>
      <c r="E29" s="169"/>
      <c r="F29" s="17" t="s">
        <v>2</v>
      </c>
      <c r="G29" s="30"/>
      <c r="H29" s="50"/>
      <c r="I29" s="49"/>
      <c r="J29" s="32"/>
      <c r="K29" s="27"/>
      <c r="L29" s="33"/>
      <c r="M29" s="72"/>
      <c r="N29" s="33"/>
      <c r="O29" s="43"/>
    </row>
    <row r="30" spans="1:15" s="158" customFormat="1" ht="16.899999999999999" customHeight="1" x14ac:dyDescent="0.25">
      <c r="A30" s="40"/>
      <c r="B30" s="178" t="s">
        <v>53</v>
      </c>
      <c r="C30" s="178"/>
      <c r="D30" s="178"/>
      <c r="E30" s="178"/>
      <c r="F30" s="24" t="s">
        <v>2</v>
      </c>
      <c r="G30" s="31"/>
      <c r="H30" s="64"/>
      <c r="I30" s="65"/>
      <c r="J30" s="34"/>
      <c r="K30" s="73"/>
      <c r="L30" s="35"/>
      <c r="M30" s="73"/>
      <c r="N30" s="35"/>
      <c r="O30" s="42"/>
    </row>
    <row r="31" spans="1:15" s="158" customFormat="1" ht="6.95" customHeight="1" x14ac:dyDescent="0.25">
      <c r="B31" s="81"/>
      <c r="C31" s="81"/>
      <c r="D31" s="81"/>
      <c r="E31" s="81"/>
      <c r="F31" s="81"/>
      <c r="G31" s="74"/>
      <c r="H31" s="74"/>
      <c r="I31" s="74"/>
      <c r="J31" s="81"/>
      <c r="K31" s="75"/>
      <c r="L31" s="81"/>
      <c r="M31" s="81"/>
      <c r="N31" s="81"/>
      <c r="O31" s="76"/>
    </row>
    <row r="32" spans="1:15" s="158" customFormat="1" ht="15" customHeight="1" x14ac:dyDescent="0.25">
      <c r="B32" s="81" t="s">
        <v>33</v>
      </c>
      <c r="C32" s="81"/>
      <c r="D32" s="81"/>
      <c r="E32" s="81"/>
      <c r="F32" s="81"/>
      <c r="G32" s="74"/>
      <c r="H32" s="74"/>
      <c r="I32" s="74"/>
      <c r="J32" s="81"/>
      <c r="K32" s="81"/>
      <c r="L32" s="81"/>
      <c r="M32" s="81"/>
      <c r="N32" s="81"/>
    </row>
    <row r="33" spans="2:15" s="158" customFormat="1" ht="15" customHeight="1" x14ac:dyDescent="0.25">
      <c r="B33" s="81" t="s">
        <v>21</v>
      </c>
      <c r="C33" s="81"/>
      <c r="D33" s="81"/>
      <c r="E33" s="81"/>
      <c r="F33" s="81"/>
      <c r="G33" s="74"/>
      <c r="H33" s="74"/>
      <c r="I33" s="74"/>
      <c r="J33" s="81"/>
      <c r="K33" s="81"/>
      <c r="L33" s="81"/>
      <c r="M33" s="81"/>
      <c r="N33" s="81"/>
    </row>
    <row r="34" spans="2:15" s="158" customFormat="1" ht="6.95" customHeight="1" x14ac:dyDescent="0.25">
      <c r="B34" s="81"/>
      <c r="C34" s="81"/>
      <c r="D34" s="81"/>
      <c r="E34" s="81"/>
      <c r="F34" s="81"/>
      <c r="G34" s="74"/>
      <c r="H34" s="74"/>
      <c r="I34" s="74"/>
      <c r="J34" s="81"/>
      <c r="K34" s="81"/>
      <c r="L34" s="81"/>
      <c r="M34" s="81"/>
      <c r="N34" s="81"/>
    </row>
    <row r="35" spans="2:15" s="158" customFormat="1" ht="15" customHeight="1" x14ac:dyDescent="0.25">
      <c r="B35" s="77" t="s">
        <v>22</v>
      </c>
      <c r="C35" s="81"/>
      <c r="D35" s="78" t="s">
        <v>23</v>
      </c>
      <c r="E35"/>
      <c r="F35" s="79" t="s">
        <v>2</v>
      </c>
      <c r="G35" s="18">
        <f>Zusammenstellung!R106</f>
        <v>0</v>
      </c>
      <c r="H35" s="74"/>
      <c r="I35" s="74"/>
      <c r="J35" s="81"/>
      <c r="K35" s="81"/>
      <c r="L35" s="81"/>
      <c r="M35" s="81"/>
      <c r="N35" s="81"/>
    </row>
    <row r="36" spans="2:15" s="158" customFormat="1" ht="6.95" customHeight="1" x14ac:dyDescent="0.25">
      <c r="B36" s="80"/>
      <c r="C36" s="81"/>
      <c r="D36" s="81"/>
      <c r="F36" s="81"/>
      <c r="G36" s="74"/>
      <c r="H36" s="74"/>
      <c r="I36" s="74"/>
      <c r="J36" s="81"/>
      <c r="K36" s="81"/>
      <c r="L36" s="81"/>
      <c r="M36" s="81"/>
      <c r="N36" s="81"/>
    </row>
    <row r="37" spans="2:15" s="158" customFormat="1" ht="15" customHeight="1" x14ac:dyDescent="0.25">
      <c r="B37" s="81" t="s">
        <v>34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</row>
    <row r="38" spans="2:15" s="158" customFormat="1" ht="15" customHeight="1" x14ac:dyDescent="0.25">
      <c r="B38" s="81" t="s">
        <v>24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/>
    </row>
    <row r="39" spans="2:15" s="158" customFormat="1" ht="15" customHeight="1" x14ac:dyDescent="0.25">
      <c r="B39" s="81" t="s">
        <v>131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/>
    </row>
    <row r="40" spans="2:15" s="158" customFormat="1" ht="5.25" customHeight="1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/>
    </row>
    <row r="41" spans="2:15" s="158" customFormat="1" ht="15" customHeight="1" x14ac:dyDescent="0.25">
      <c r="B41" s="81" t="s">
        <v>25</v>
      </c>
      <c r="C41" s="81"/>
      <c r="D41" s="82"/>
      <c r="F41" s="83" t="s">
        <v>26</v>
      </c>
      <c r="G41" s="81"/>
      <c r="H41" s="81"/>
      <c r="I41" s="81"/>
      <c r="J41" s="81"/>
      <c r="K41" s="81"/>
      <c r="L41" s="81" t="s">
        <v>161</v>
      </c>
      <c r="M41" s="81"/>
      <c r="N41" s="81"/>
      <c r="O41"/>
    </row>
    <row r="42" spans="2:15" s="158" customFormat="1" ht="15" customHeight="1" x14ac:dyDescent="0.25">
      <c r="B42" s="81"/>
      <c r="C42" s="81"/>
      <c r="D42" s="82"/>
      <c r="E42" s="84"/>
      <c r="F42" s="81"/>
      <c r="G42" s="81"/>
      <c r="H42" s="81"/>
      <c r="I42" s="81"/>
      <c r="J42" s="81"/>
      <c r="K42" s="81"/>
      <c r="L42" s="81"/>
      <c r="M42" s="81"/>
      <c r="N42" s="81"/>
      <c r="O42"/>
    </row>
    <row r="43" spans="2:15" s="158" customFormat="1" ht="15" customHeight="1" x14ac:dyDescent="0.25">
      <c r="B43" s="179" t="s">
        <v>35</v>
      </c>
      <c r="C43" s="180"/>
      <c r="D43" s="180"/>
      <c r="E43" s="84"/>
      <c r="F43" s="179" t="s">
        <v>35</v>
      </c>
      <c r="G43" s="179"/>
      <c r="H43" s="81"/>
      <c r="I43" s="81"/>
      <c r="J43" s="81"/>
      <c r="K43" s="179" t="s">
        <v>36</v>
      </c>
      <c r="L43" s="180"/>
      <c r="M43" s="180"/>
      <c r="N43" s="180"/>
      <c r="O43"/>
    </row>
    <row r="44" spans="2:15" s="158" customFormat="1" ht="15" customHeight="1" x14ac:dyDescent="0.25">
      <c r="H44" s="81"/>
      <c r="I44" s="81"/>
      <c r="J44" s="81"/>
      <c r="K44" s="81"/>
      <c r="O44"/>
    </row>
    <row r="45" spans="2:15" s="158" customFormat="1" ht="15" customHeight="1" x14ac:dyDescent="0.25">
      <c r="H45" s="81"/>
      <c r="I45" s="81"/>
      <c r="J45" s="81"/>
      <c r="K45" s="81"/>
      <c r="O45"/>
    </row>
    <row r="46" spans="2:15" s="158" customFormat="1" ht="15" customHeight="1" x14ac:dyDescent="0.25">
      <c r="B46" s="1" t="s">
        <v>27</v>
      </c>
      <c r="C46" s="81"/>
      <c r="D46" s="82"/>
      <c r="E46" s="84"/>
      <c r="F46" s="81"/>
      <c r="G46" s="81"/>
      <c r="H46" s="81"/>
      <c r="I46" s="81"/>
      <c r="J46" s="81"/>
      <c r="K46" s="81"/>
      <c r="O46"/>
    </row>
    <row r="47" spans="2:15" s="158" customFormat="1" ht="15" customHeight="1" x14ac:dyDescent="0.25">
      <c r="B47" s="168" t="s">
        <v>134</v>
      </c>
      <c r="C47" s="168"/>
      <c r="D47" s="168"/>
      <c r="E47" s="168"/>
      <c r="F47" s="168"/>
      <c r="G47" s="168"/>
      <c r="H47" s="168"/>
      <c r="I47" s="168"/>
      <c r="J47" s="168"/>
      <c r="K47" s="81"/>
      <c r="L47" s="81"/>
      <c r="M47" s="81"/>
      <c r="N47" s="81"/>
      <c r="O47"/>
    </row>
    <row r="48" spans="2:15" s="158" customFormat="1" ht="15" customHeight="1" x14ac:dyDescent="0.25">
      <c r="B48" s="168" t="s">
        <v>135</v>
      </c>
      <c r="C48" s="168"/>
      <c r="D48" s="168"/>
      <c r="E48" s="168"/>
      <c r="F48" s="168"/>
      <c r="G48" s="168"/>
      <c r="H48" s="168"/>
      <c r="I48" s="168"/>
      <c r="J48" s="168"/>
      <c r="K48" s="81"/>
      <c r="L48" s="81"/>
      <c r="M48" s="81"/>
      <c r="N48" s="81"/>
      <c r="O48"/>
    </row>
    <row r="49" spans="1:15" s="158" customFormat="1" ht="15" customHeight="1" x14ac:dyDescent="0.25">
      <c r="B49" s="164" t="s">
        <v>136</v>
      </c>
      <c r="C49" s="164"/>
      <c r="D49" s="164"/>
      <c r="E49" s="164"/>
      <c r="F49" s="164"/>
      <c r="G49" s="164"/>
      <c r="H49" s="164"/>
      <c r="I49" s="164"/>
      <c r="J49" s="164"/>
      <c r="K49" s="81"/>
      <c r="L49" s="81"/>
      <c r="M49" s="81"/>
      <c r="N49" s="81"/>
      <c r="O49"/>
    </row>
    <row r="50" spans="1:15" s="158" customFormat="1" ht="15" customHeight="1" x14ac:dyDescent="0.25">
      <c r="B50" s="164" t="s">
        <v>137</v>
      </c>
      <c r="C50" s="164"/>
      <c r="D50" s="164"/>
      <c r="E50" s="164"/>
      <c r="F50" s="164"/>
      <c r="G50" s="164"/>
      <c r="H50" s="164"/>
      <c r="I50" s="164"/>
      <c r="J50" s="164"/>
      <c r="K50" s="81"/>
      <c r="L50" s="81"/>
      <c r="M50" s="81"/>
      <c r="N50" s="85"/>
      <c r="O50"/>
    </row>
    <row r="51" spans="1:15" s="158" customFormat="1" ht="15" customHeight="1" x14ac:dyDescent="0.25">
      <c r="A51"/>
      <c r="B51" s="164" t="s">
        <v>138</v>
      </c>
      <c r="C51" s="164"/>
      <c r="D51" s="164"/>
      <c r="E51" s="164"/>
      <c r="F51" s="164"/>
      <c r="G51" s="164"/>
      <c r="H51" s="164"/>
      <c r="I51" s="164"/>
      <c r="J51" s="164"/>
      <c r="K51" s="81"/>
      <c r="L51" s="81"/>
      <c r="M51" s="81"/>
      <c r="N51" s="85"/>
      <c r="O51"/>
    </row>
    <row r="52" spans="1:15" ht="15" customHeight="1" x14ac:dyDescent="0.25"/>
    <row r="53" spans="1:15" ht="15" customHeight="1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</sheetData>
  <sheetProtection sheet="1" formatCells="0" formatColumns="0"/>
  <mergeCells count="33">
    <mergeCell ref="K10:N10"/>
    <mergeCell ref="B47:J47"/>
    <mergeCell ref="D11:G11"/>
    <mergeCell ref="D6:G6"/>
    <mergeCell ref="K6:N6"/>
    <mergeCell ref="D3:G3"/>
    <mergeCell ref="K3:N3"/>
    <mergeCell ref="K4:N4"/>
    <mergeCell ref="D5:G5"/>
    <mergeCell ref="K5:N5"/>
    <mergeCell ref="K43:N43"/>
    <mergeCell ref="K16:N16"/>
    <mergeCell ref="D17:G17"/>
    <mergeCell ref="B24:E24"/>
    <mergeCell ref="D27:E27"/>
    <mergeCell ref="B29:E29"/>
    <mergeCell ref="K11:N11"/>
    <mergeCell ref="B48:J48"/>
    <mergeCell ref="K15:N15"/>
    <mergeCell ref="D7:G7"/>
    <mergeCell ref="K7:N7"/>
    <mergeCell ref="D8:G8"/>
    <mergeCell ref="K8:N8"/>
    <mergeCell ref="D9:G9"/>
    <mergeCell ref="K9:N9"/>
    <mergeCell ref="D12:G12"/>
    <mergeCell ref="K12:N12"/>
    <mergeCell ref="D13:G13"/>
    <mergeCell ref="K13:N13"/>
    <mergeCell ref="K14:N14"/>
    <mergeCell ref="B30:E30"/>
    <mergeCell ref="B43:D43"/>
    <mergeCell ref="F43:G43"/>
  </mergeCells>
  <dataValidations count="2">
    <dataValidation type="list" allowBlank="1" showInputMessage="1" showErrorMessage="1" sqref="B14:B15" xr:uid="{00000000-0002-0000-0000-000000000000}">
      <formula1>"RRB,DV,TBAV"</formula1>
    </dataValidation>
    <dataValidation type="list" allowBlank="1" showInputMessage="1" showErrorMessage="1" sqref="D12:G12" xr:uid="{00000000-0002-0000-0000-000001000000}">
      <formula1>"' ,Projektieren und Realisieren, Strasseninspektorat, Stab"</formula1>
    </dataValidation>
  </dataValidations>
  <pageMargins left="0.59055118110236227" right="0.59055118110236227" top="1.1811023622047245" bottom="0.47244094488188981" header="0.31496062992125984" footer="0.31496062992125984"/>
  <pageSetup paperSize="9" scale="89" fitToHeight="0" orientation="portrait" blackAndWhite="1" r:id="rId1"/>
  <headerFooter differentFirst="1" scaleWithDoc="0">
    <oddHeader>&amp;L&amp;"Arial,Standard"&amp;8&amp;G
&amp;10 &amp;R&amp;"Arial,Standard"&amp;10&amp;G
&amp;P/&amp;N</oddHeader>
    <oddFooter>&amp;L&amp;"Arial,Standard"&amp;8</oddFooter>
    <firstHeader xml:space="preserve">&amp;L&amp;"Arial,Standard"&amp;8&amp;G&amp;R&amp;"Arial,Standard"&amp;10
</firstHeader>
    <firstFooter>&amp;L&amp;"Arial,Standard"&amp;6 043.00.03 &amp;Z&amp;F</firstFooter>
  </headerFooter>
  <drawing r:id="rId2"/>
  <legacy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Tabellendaten!$A$1:$A$12</xm:f>
          </x14:formula1>
          <xm:sqref>K4:N4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50"/>
  <sheetViews>
    <sheetView topLeftCell="A11" zoomScaleNormal="100" workbookViewId="0">
      <selection activeCell="E44" sqref="E44:H44"/>
    </sheetView>
  </sheetViews>
  <sheetFormatPr baseColWidth="10" defaultColWidth="3.42578125" defaultRowHeight="12.75" x14ac:dyDescent="0.2"/>
  <cols>
    <col min="1" max="4" width="3.42578125" style="1" customWidth="1"/>
    <col min="5" max="5" width="3.7109375" style="1" customWidth="1"/>
    <col min="6" max="6" width="4.7109375" style="1" customWidth="1"/>
    <col min="7" max="7" width="9.28515625" style="1" customWidth="1"/>
    <col min="8" max="8" width="3.42578125" style="1" customWidth="1"/>
    <col min="9" max="9" width="1.7109375" style="1" customWidth="1"/>
    <col min="10" max="10" width="7.28515625" style="1" customWidth="1"/>
    <col min="11" max="11" width="3.42578125" style="1" customWidth="1"/>
    <col min="12" max="12" width="5.42578125" style="1" customWidth="1"/>
    <col min="13" max="14" width="3.42578125" style="1" customWidth="1"/>
    <col min="15" max="15" width="16.42578125" style="1" customWidth="1"/>
    <col min="16" max="16" width="2" style="1" customWidth="1"/>
    <col min="17" max="17" width="4.28515625" style="1" customWidth="1"/>
    <col min="18" max="18" width="13.7109375" style="1" customWidth="1"/>
    <col min="19" max="19" width="2.28515625" style="1" customWidth="1"/>
    <col min="20" max="20" width="1.28515625" style="1" customWidth="1"/>
    <col min="21" max="21" width="1.42578125" style="1" customWidth="1"/>
    <col min="22" max="22" width="7.5703125" style="1" bestFit="1" customWidth="1"/>
    <col min="23" max="23" width="3.42578125" style="1"/>
    <col min="24" max="24" width="31.5703125" style="1" bestFit="1" customWidth="1"/>
    <col min="25" max="25" width="16.5703125" style="1" bestFit="1" customWidth="1"/>
    <col min="26" max="30" width="3.42578125" style="1"/>
    <col min="31" max="31" width="3.7109375" style="1" customWidth="1"/>
    <col min="32" max="16384" width="3.42578125" style="1"/>
  </cols>
  <sheetData>
    <row r="1" spans="1:25" x14ac:dyDescent="0.2">
      <c r="A1" s="1" t="s">
        <v>39</v>
      </c>
      <c r="F1" s="210" t="str">
        <f>IF(+Schlussabrechnung!K5=0,"",+Schlussabrechnung!K5)</f>
        <v/>
      </c>
      <c r="G1" s="210"/>
      <c r="H1" s="210"/>
      <c r="I1" s="210"/>
      <c r="J1" s="210"/>
      <c r="K1" s="210"/>
      <c r="L1" s="210"/>
      <c r="N1" s="81" t="s">
        <v>117</v>
      </c>
      <c r="P1" s="81"/>
      <c r="Q1" s="211">
        <v>8200</v>
      </c>
      <c r="R1" s="211"/>
    </row>
    <row r="2" spans="1:25" ht="15" customHeight="1" x14ac:dyDescent="0.2">
      <c r="A2" s="1" t="s">
        <v>40</v>
      </c>
      <c r="F2" s="210" t="str">
        <f>IF(+Schlussabrechnung!K6=0,"",+Schlussabrechnung!K6)</f>
        <v/>
      </c>
      <c r="G2" s="210"/>
      <c r="H2" s="210"/>
      <c r="I2" s="210"/>
      <c r="J2" s="210"/>
      <c r="K2" s="210"/>
      <c r="L2" s="210"/>
      <c r="N2" s="81" t="s">
        <v>54</v>
      </c>
      <c r="P2" s="81"/>
      <c r="Q2" s="212" t="s">
        <v>0</v>
      </c>
      <c r="R2" s="212"/>
    </row>
    <row r="3" spans="1:25" x14ac:dyDescent="0.2">
      <c r="A3" s="1" t="s">
        <v>41</v>
      </c>
      <c r="F3" s="210" t="str">
        <f>IF(+Schlussabrechnung!K7=0,"",+Schlussabrechnung!K7)</f>
        <v/>
      </c>
      <c r="G3" s="210"/>
      <c r="H3" s="210"/>
      <c r="I3" s="210"/>
      <c r="J3" s="210"/>
      <c r="K3" s="210"/>
      <c r="L3" s="210"/>
      <c r="N3" s="81" t="s">
        <v>38</v>
      </c>
      <c r="P3" s="81"/>
      <c r="Q3" s="210">
        <f>+Schlussabrechnung!K3</f>
        <v>84</v>
      </c>
      <c r="R3" s="210"/>
    </row>
    <row r="4" spans="1:25" x14ac:dyDescent="0.2">
      <c r="A4" s="1" t="s">
        <v>42</v>
      </c>
      <c r="F4" s="210" t="str">
        <f>IF(+Schlussabrechnung!K8=0,"",+Schlussabrechnung!K8)</f>
        <v/>
      </c>
      <c r="G4" s="210"/>
      <c r="H4" s="210"/>
      <c r="I4" s="210"/>
      <c r="J4" s="210"/>
      <c r="K4" s="210"/>
      <c r="L4" s="210"/>
      <c r="N4" s="81" t="s">
        <v>37</v>
      </c>
      <c r="P4" s="81"/>
      <c r="Q4" s="213" t="str">
        <f>+Schlussabrechnung!K4</f>
        <v>Verteilerschlüssel</v>
      </c>
      <c r="R4" s="213"/>
    </row>
    <row r="5" spans="1:25" x14ac:dyDescent="0.2">
      <c r="A5" s="1" t="s">
        <v>43</v>
      </c>
      <c r="F5" s="210" t="str">
        <f>IF(+Schlussabrechnung!K9=0,"",+Schlussabrechnung!K9)</f>
        <v/>
      </c>
      <c r="G5" s="210"/>
      <c r="H5" s="210"/>
      <c r="I5" s="210"/>
      <c r="J5" s="210"/>
      <c r="K5" s="210"/>
      <c r="L5" s="210"/>
    </row>
    <row r="6" spans="1:25" ht="12" customHeight="1" x14ac:dyDescent="0.2">
      <c r="F6" s="210" t="str">
        <f>IF(+Schlussabrechnung!K12=0,"",+Schlussabrechnung!K12)</f>
        <v/>
      </c>
      <c r="G6" s="210"/>
      <c r="H6" s="210"/>
      <c r="I6" s="210"/>
      <c r="J6" s="210"/>
      <c r="K6" s="210"/>
      <c r="L6" s="210"/>
    </row>
    <row r="7" spans="1:25" ht="25.15" customHeight="1" x14ac:dyDescent="0.2">
      <c r="A7" s="214" t="s">
        <v>116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</row>
    <row r="8" spans="1:25" ht="12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8.75" x14ac:dyDescent="0.4">
      <c r="A9" s="208">
        <v>1</v>
      </c>
      <c r="B9" s="209"/>
      <c r="C9" s="12" t="s">
        <v>55</v>
      </c>
      <c r="D9" s="12"/>
      <c r="E9" s="12"/>
      <c r="F9" s="12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2" customHeight="1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8.75" x14ac:dyDescent="0.4">
      <c r="A11" s="199">
        <v>1.1000000000000001</v>
      </c>
      <c r="B11" s="200"/>
      <c r="C11" s="12" t="s">
        <v>56</v>
      </c>
      <c r="D11" s="12"/>
      <c r="E11" s="12"/>
      <c r="F11" s="12"/>
      <c r="G11" s="12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2" customHeight="1" x14ac:dyDescent="0.2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8.75" customHeight="1" x14ac:dyDescent="0.25">
      <c r="A13" s="4"/>
      <c r="B13" s="4"/>
      <c r="C13" s="4" t="s">
        <v>57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17"/>
      <c r="P13" s="318"/>
      <c r="Q13" s="318"/>
      <c r="R13" s="318"/>
      <c r="S13" s="4"/>
      <c r="T13" s="4"/>
      <c r="U13" s="4"/>
      <c r="V13" s="4"/>
      <c r="W13" s="4"/>
      <c r="X13" s="4"/>
      <c r="Y13" s="4"/>
    </row>
    <row r="14" spans="1:25" ht="18.75" customHeight="1" x14ac:dyDescent="0.25">
      <c r="A14" s="4"/>
      <c r="B14" s="4"/>
      <c r="C14" s="204" t="s">
        <v>44</v>
      </c>
      <c r="D14" s="193"/>
      <c r="E14" s="193"/>
      <c r="F14" s="193"/>
      <c r="G14" s="193"/>
      <c r="J14" s="2" t="str">
        <f>IF(+Schlussabrechnung!B14=0,"",+Schlussabrechnung!B14)</f>
        <v/>
      </c>
      <c r="K14" s="2" t="s">
        <v>17</v>
      </c>
      <c r="L14" s="205" t="str">
        <f>IF(Schlussabrechnung!E14=0,"",Schlussabrechnung!E14)</f>
        <v/>
      </c>
      <c r="M14" s="205"/>
      <c r="O14" s="206" t="str">
        <f>IF(Schlussabrechnung!G14=0,"",Schlussabrechnung!G14)</f>
        <v/>
      </c>
      <c r="P14" s="207"/>
      <c r="Q14" s="207"/>
      <c r="R14" s="207"/>
      <c r="S14" s="4"/>
      <c r="T14" s="4"/>
      <c r="U14" s="4"/>
      <c r="V14" s="4"/>
      <c r="W14" s="4"/>
      <c r="X14" s="4"/>
      <c r="Y14" s="4"/>
    </row>
    <row r="15" spans="1:25" ht="18.75" customHeight="1" x14ac:dyDescent="0.25">
      <c r="A15" s="4"/>
      <c r="B15" s="4"/>
      <c r="C15" s="204" t="s">
        <v>58</v>
      </c>
      <c r="D15" s="193"/>
      <c r="E15" s="193"/>
      <c r="F15" s="193"/>
      <c r="G15" s="193"/>
      <c r="J15" s="2" t="str">
        <f>IF(Schlussabrechnung!B15=0,"",Schlussabrechnung!B15)</f>
        <v/>
      </c>
      <c r="K15" s="2" t="s">
        <v>17</v>
      </c>
      <c r="L15" s="205" t="str">
        <f>IF(Schlussabrechnung!E15=0,"",Schlussabrechnung!E15)</f>
        <v/>
      </c>
      <c r="M15" s="205"/>
      <c r="N15" s="4"/>
      <c r="O15" s="206" t="str">
        <f>IF(Schlussabrechnung!G15=0,"",Schlussabrechnung!G15)</f>
        <v/>
      </c>
      <c r="P15" s="207"/>
      <c r="Q15" s="207"/>
      <c r="R15" s="207"/>
      <c r="S15" s="4"/>
      <c r="T15" s="4"/>
      <c r="U15" s="4"/>
      <c r="V15" s="4"/>
      <c r="W15" s="4"/>
      <c r="X15" s="4"/>
      <c r="Y15" s="4"/>
    </row>
    <row r="16" spans="1:25" ht="18.75" customHeight="1" x14ac:dyDescent="0.25">
      <c r="A16" s="4"/>
      <c r="C16" s="4" t="s">
        <v>59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19" t="str">
        <f>IF(Schlussabrechnung!D17=0,"",Schlussabrechnung!D17)</f>
        <v/>
      </c>
      <c r="P16" s="207"/>
      <c r="Q16" s="207"/>
      <c r="R16" s="207"/>
      <c r="S16" s="4"/>
      <c r="T16" s="4"/>
      <c r="U16" s="4"/>
      <c r="V16" s="4"/>
      <c r="W16" s="4"/>
      <c r="X16" s="4"/>
      <c r="Y16" s="4"/>
    </row>
    <row r="17" spans="1:32" ht="18.75" customHeight="1" x14ac:dyDescent="0.25">
      <c r="A17" s="4"/>
      <c r="C17" s="4" t="s">
        <v>60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17"/>
      <c r="P17" s="318"/>
      <c r="Q17" s="318"/>
      <c r="R17" s="318"/>
      <c r="S17" s="4"/>
      <c r="T17" s="4"/>
      <c r="U17" s="4"/>
      <c r="V17" s="4"/>
      <c r="W17" s="4"/>
      <c r="X17" s="4"/>
      <c r="Y17" s="4"/>
    </row>
    <row r="18" spans="1:32" ht="18.75" customHeight="1" x14ac:dyDescent="0.25">
      <c r="A18" s="4"/>
      <c r="C18" s="4" t="s">
        <v>61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17"/>
      <c r="P18" s="318"/>
      <c r="Q18" s="318"/>
      <c r="R18" s="318"/>
      <c r="S18" s="4"/>
      <c r="T18" s="4"/>
      <c r="U18" s="4"/>
      <c r="V18" s="4"/>
      <c r="W18" s="4"/>
      <c r="X18" s="4"/>
      <c r="Y18" s="4"/>
    </row>
    <row r="19" spans="1:32" ht="18.75" customHeight="1" x14ac:dyDescent="0.25">
      <c r="A19" s="4"/>
      <c r="C19" s="4" t="s">
        <v>62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17"/>
      <c r="P19" s="318"/>
      <c r="Q19" s="318"/>
      <c r="R19" s="318"/>
      <c r="S19" s="4"/>
      <c r="T19" s="4"/>
      <c r="U19" s="4"/>
      <c r="V19" s="4"/>
      <c r="W19" s="4"/>
      <c r="X19" s="4"/>
      <c r="Y19" s="4"/>
    </row>
    <row r="20" spans="1:32" ht="18.75" customHeight="1" x14ac:dyDescent="0.25">
      <c r="A20" s="4"/>
      <c r="C20" s="4" t="s">
        <v>63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17"/>
      <c r="P20" s="318"/>
      <c r="Q20" s="318"/>
      <c r="R20" s="318"/>
      <c r="S20" s="4"/>
      <c r="T20" s="4"/>
      <c r="U20" s="4"/>
      <c r="V20" s="4"/>
      <c r="W20" s="4"/>
      <c r="X20" s="4"/>
      <c r="Y20" s="4"/>
    </row>
    <row r="21" spans="1:32" ht="12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86"/>
      <c r="S21" s="4"/>
      <c r="T21" s="4"/>
      <c r="U21" s="4"/>
      <c r="V21" s="4"/>
      <c r="W21" s="4"/>
      <c r="X21" s="4"/>
      <c r="Y21" s="4"/>
    </row>
    <row r="22" spans="1:32" ht="18.75" customHeight="1" x14ac:dyDescent="0.4">
      <c r="A22" s="199">
        <v>1.2</v>
      </c>
      <c r="B22" s="200"/>
      <c r="C22" s="12" t="s">
        <v>64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86"/>
      <c r="S22" s="4"/>
      <c r="T22" s="4"/>
      <c r="U22" s="4"/>
      <c r="V22" s="4"/>
      <c r="W22" s="4"/>
      <c r="X22" s="4"/>
      <c r="Y22" s="4"/>
    </row>
    <row r="23" spans="1:32" ht="12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86"/>
      <c r="S23" s="4"/>
      <c r="T23" s="4"/>
      <c r="U23" s="4"/>
      <c r="V23" s="4"/>
      <c r="W23" s="4"/>
      <c r="X23" s="4"/>
      <c r="Y23" s="4"/>
    </row>
    <row r="24" spans="1:32" ht="18.75" customHeight="1" x14ac:dyDescent="0.25">
      <c r="A24" s="4"/>
      <c r="B24" s="4"/>
      <c r="C24" s="4" t="s">
        <v>65</v>
      </c>
      <c r="D24" s="4"/>
      <c r="E24" s="4"/>
      <c r="F24" s="4"/>
      <c r="G24" s="4"/>
      <c r="H24" s="320"/>
      <c r="I24" s="321"/>
      <c r="J24" s="321"/>
      <c r="K24" s="321"/>
      <c r="L24" s="321"/>
      <c r="M24" s="4" t="s">
        <v>66</v>
      </c>
      <c r="N24" s="4"/>
      <c r="O24" s="4"/>
      <c r="P24" s="86" t="s">
        <v>2</v>
      </c>
      <c r="Q24" s="202"/>
      <c r="R24" s="203"/>
      <c r="S24" s="4"/>
      <c r="T24" s="4"/>
      <c r="U24" s="4"/>
      <c r="V24" s="4"/>
      <c r="W24" s="4"/>
      <c r="X24" s="4"/>
      <c r="Y24" s="4"/>
    </row>
    <row r="25" spans="1:32" ht="18.75" customHeight="1" x14ac:dyDescent="0.25">
      <c r="A25" s="4"/>
      <c r="B25" s="4"/>
      <c r="C25" s="4" t="s">
        <v>67</v>
      </c>
      <c r="D25" s="4"/>
      <c r="E25" s="4"/>
      <c r="F25" s="4"/>
      <c r="G25" s="4"/>
      <c r="H25" s="320"/>
      <c r="I25" s="321"/>
      <c r="J25" s="321"/>
      <c r="K25" s="321"/>
      <c r="L25" s="321"/>
      <c r="M25" s="4" t="s">
        <v>66</v>
      </c>
      <c r="N25" s="4"/>
      <c r="O25" s="4"/>
      <c r="P25" s="86" t="s">
        <v>2</v>
      </c>
      <c r="Q25" s="202"/>
      <c r="R25" s="203"/>
      <c r="S25" s="4"/>
      <c r="T25" s="4"/>
      <c r="U25" s="4"/>
      <c r="V25" s="4"/>
      <c r="W25" s="4"/>
      <c r="X25" s="4"/>
      <c r="Y25" s="4"/>
    </row>
    <row r="26" spans="1:32" ht="18.75" customHeight="1" x14ac:dyDescent="0.25">
      <c r="A26" s="4"/>
      <c r="B26" s="4"/>
      <c r="C26" s="4" t="s">
        <v>68</v>
      </c>
      <c r="D26" s="4"/>
      <c r="E26" s="4"/>
      <c r="F26" s="4"/>
      <c r="G26" s="4"/>
      <c r="H26" s="320"/>
      <c r="I26" s="321"/>
      <c r="J26" s="321"/>
      <c r="K26" s="321"/>
      <c r="L26" s="321"/>
      <c r="M26" s="4" t="s">
        <v>66</v>
      </c>
      <c r="N26" s="4"/>
      <c r="O26" s="4"/>
      <c r="P26" s="86" t="s">
        <v>2</v>
      </c>
      <c r="Q26" s="202"/>
      <c r="R26" s="203"/>
      <c r="S26" s="4"/>
      <c r="T26" s="4"/>
      <c r="U26" s="4"/>
      <c r="V26" s="4"/>
      <c r="W26" s="4"/>
      <c r="X26" s="4"/>
      <c r="Y26" s="4"/>
    </row>
    <row r="27" spans="1:32" ht="18.75" customHeight="1" x14ac:dyDescent="0.25">
      <c r="A27" s="4"/>
      <c r="B27" s="4"/>
      <c r="C27" s="4" t="s">
        <v>69</v>
      </c>
      <c r="D27" s="4"/>
      <c r="E27" s="4"/>
      <c r="F27" s="4"/>
      <c r="G27" s="4"/>
      <c r="H27" s="320"/>
      <c r="I27" s="321"/>
      <c r="J27" s="321"/>
      <c r="K27" s="321"/>
      <c r="L27" s="321"/>
      <c r="M27" s="4" t="s">
        <v>66</v>
      </c>
      <c r="P27" s="86" t="s">
        <v>2</v>
      </c>
      <c r="Q27" s="202"/>
      <c r="R27" s="203"/>
      <c r="S27" s="4"/>
      <c r="T27" s="4"/>
      <c r="U27" s="4"/>
      <c r="V27" s="4"/>
      <c r="W27" s="4"/>
      <c r="X27" s="4"/>
      <c r="Y27" s="4"/>
    </row>
    <row r="28" spans="1:32" ht="18.75" customHeight="1" x14ac:dyDescent="0.25">
      <c r="A28" s="4"/>
      <c r="B28" s="4"/>
      <c r="C28" s="4" t="s">
        <v>70</v>
      </c>
      <c r="D28" s="4"/>
      <c r="E28" s="4"/>
      <c r="F28" s="4"/>
      <c r="G28" s="4"/>
      <c r="H28" s="320"/>
      <c r="I28" s="321"/>
      <c r="J28" s="321"/>
      <c r="K28" s="321"/>
      <c r="L28" s="321"/>
      <c r="M28" s="4" t="s">
        <v>66</v>
      </c>
      <c r="P28" s="86" t="s">
        <v>2</v>
      </c>
      <c r="Q28" s="202"/>
      <c r="R28" s="203"/>
      <c r="S28" s="4"/>
      <c r="T28" s="4"/>
      <c r="U28" s="4"/>
      <c r="V28"/>
      <c r="W28"/>
      <c r="X28"/>
      <c r="Y28"/>
    </row>
    <row r="29" spans="1:32" ht="18.75" customHeight="1" x14ac:dyDescent="0.25">
      <c r="A29" s="4"/>
      <c r="B29" s="4"/>
      <c r="C29" s="4" t="s">
        <v>71</v>
      </c>
      <c r="D29" s="4"/>
      <c r="E29" s="4"/>
      <c r="F29" s="4"/>
      <c r="G29" s="4"/>
      <c r="H29" s="320"/>
      <c r="I29" s="321"/>
      <c r="J29" s="321"/>
      <c r="K29" s="321"/>
      <c r="L29" s="321"/>
      <c r="M29" s="4" t="s">
        <v>66</v>
      </c>
      <c r="P29" s="86" t="s">
        <v>2</v>
      </c>
      <c r="Q29" s="202"/>
      <c r="R29" s="203"/>
      <c r="S29" s="4"/>
      <c r="T29" s="4"/>
      <c r="U29" s="4"/>
      <c r="V29"/>
      <c r="W29"/>
      <c r="X29"/>
      <c r="Y29"/>
    </row>
    <row r="30" spans="1:32" ht="6" customHeight="1" x14ac:dyDescent="0.25">
      <c r="A30" s="4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87"/>
      <c r="N30" s="88"/>
      <c r="O30" s="87"/>
      <c r="P30" s="87"/>
      <c r="Q30" s="87"/>
      <c r="R30" s="87"/>
      <c r="S30" s="4"/>
      <c r="T30" s="4"/>
      <c r="U30" s="4"/>
      <c r="V30"/>
      <c r="W30"/>
      <c r="X30"/>
      <c r="Y30"/>
    </row>
    <row r="31" spans="1:32" ht="6" customHeight="1" x14ac:dyDescent="0.25">
      <c r="A31" s="4"/>
      <c r="B31" s="4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39"/>
      <c r="N31" s="140"/>
      <c r="O31" s="139"/>
      <c r="P31" s="139"/>
      <c r="Q31" s="139"/>
      <c r="R31" s="139"/>
      <c r="S31" s="4"/>
      <c r="T31" s="4"/>
      <c r="U31" s="4"/>
      <c r="V31"/>
      <c r="W31"/>
      <c r="X31"/>
      <c r="Y31"/>
    </row>
    <row r="32" spans="1:32" ht="18.75" customHeight="1" x14ac:dyDescent="0.4">
      <c r="A32" s="4"/>
      <c r="B32" s="4"/>
      <c r="C32" s="12" t="s">
        <v>115</v>
      </c>
      <c r="D32" s="4"/>
      <c r="E32" s="4"/>
      <c r="F32" s="4"/>
      <c r="G32" s="4"/>
      <c r="H32" s="4"/>
      <c r="I32" s="4"/>
      <c r="J32" s="4"/>
      <c r="K32" s="4"/>
      <c r="L32" s="4"/>
      <c r="M32" s="12"/>
      <c r="P32" s="86" t="s">
        <v>2</v>
      </c>
      <c r="Q32" s="198">
        <f>SUM(Q25:R29)</f>
        <v>0</v>
      </c>
      <c r="R32" s="197"/>
      <c r="S32" s="4"/>
      <c r="T32" s="4"/>
      <c r="U32" s="4"/>
      <c r="V32"/>
      <c r="W32"/>
      <c r="X32"/>
      <c r="Y32"/>
      <c r="AF32" s="4"/>
    </row>
    <row r="33" spans="1:25" ht="6" customHeight="1" x14ac:dyDescent="0.25">
      <c r="A33" s="4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87"/>
      <c r="N33" s="88"/>
      <c r="O33" s="87"/>
      <c r="P33" s="87"/>
      <c r="Q33" s="87"/>
      <c r="R33" s="87"/>
      <c r="S33" s="4"/>
      <c r="T33" s="4"/>
      <c r="U33" s="4"/>
      <c r="V33"/>
      <c r="W33"/>
      <c r="X33"/>
      <c r="Y33"/>
    </row>
    <row r="34" spans="1:25" ht="6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/>
      <c r="P34" s="86"/>
      <c r="Q34" s="192"/>
      <c r="R34" s="193"/>
      <c r="S34" s="4"/>
      <c r="T34" s="4"/>
      <c r="U34" s="4"/>
      <c r="V34" s="4"/>
      <c r="W34" s="4"/>
      <c r="X34" s="4"/>
      <c r="Y34" s="4"/>
    </row>
    <row r="35" spans="1:25" s="89" customFormat="1" ht="18.75" customHeight="1" x14ac:dyDescent="0.4">
      <c r="A35" s="12"/>
      <c r="B35" s="12"/>
      <c r="C35" s="12" t="s">
        <v>72</v>
      </c>
      <c r="D35" s="12"/>
      <c r="E35" s="12"/>
      <c r="F35" s="12"/>
      <c r="G35" s="12"/>
      <c r="H35" s="12"/>
      <c r="I35" s="12"/>
      <c r="J35" s="12"/>
      <c r="K35" s="12"/>
      <c r="L35" s="12"/>
      <c r="M35" s="11"/>
      <c r="P35" s="159" t="s">
        <v>2</v>
      </c>
      <c r="Q35" s="196">
        <f>+Q32+Q24</f>
        <v>0</v>
      </c>
      <c r="R35" s="197"/>
      <c r="S35" s="12"/>
      <c r="T35" s="12"/>
    </row>
    <row r="36" spans="1:25" ht="6" customHeight="1" thickBot="1" x14ac:dyDescent="0.3">
      <c r="A36" s="4"/>
      <c r="B36" s="4"/>
      <c r="C36" s="8"/>
      <c r="D36" s="8"/>
      <c r="E36" s="8"/>
      <c r="F36" s="8"/>
      <c r="G36" s="8"/>
      <c r="H36" s="8"/>
      <c r="I36" s="8"/>
      <c r="J36" s="8"/>
      <c r="K36" s="8"/>
      <c r="L36" s="8"/>
      <c r="M36" s="90"/>
      <c r="N36" s="91"/>
      <c r="O36" s="91"/>
      <c r="P36" s="92"/>
      <c r="Q36" s="8"/>
      <c r="R36" s="90"/>
      <c r="S36" s="4"/>
      <c r="T36" s="4"/>
      <c r="U36" s="4"/>
      <c r="V36" s="4"/>
      <c r="W36" s="4"/>
      <c r="X36" s="4"/>
      <c r="Y36" s="4"/>
    </row>
    <row r="37" spans="1:25" ht="12" customHeight="1" thickTop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7"/>
      <c r="M37"/>
      <c r="P37" s="86"/>
      <c r="Q37" s="4"/>
      <c r="R37" s="4"/>
      <c r="S37" s="4"/>
      <c r="T37" s="4"/>
      <c r="U37" s="4"/>
      <c r="W37" s="4"/>
      <c r="X37" s="4"/>
      <c r="Y37" s="4"/>
    </row>
    <row r="38" spans="1:25" ht="18.75" x14ac:dyDescent="0.4">
      <c r="A38" s="199">
        <v>1.3</v>
      </c>
      <c r="B38" s="200"/>
      <c r="C38" s="12" t="s">
        <v>73</v>
      </c>
      <c r="D38" s="12"/>
      <c r="E38" s="12"/>
      <c r="F38" s="12"/>
      <c r="G38" s="12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2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" x14ac:dyDescent="0.25">
      <c r="A40" s="4"/>
      <c r="B40" s="4"/>
      <c r="C40" s="4" t="s">
        <v>74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P40" s="86" t="s">
        <v>2</v>
      </c>
      <c r="Q40" s="192">
        <f>Q35</f>
        <v>0</v>
      </c>
      <c r="R40" s="201"/>
      <c r="S40" s="4"/>
      <c r="T40" s="4"/>
      <c r="U40" s="4"/>
      <c r="V40" s="4"/>
      <c r="W40" s="4"/>
      <c r="X40" s="4"/>
      <c r="Y40" s="4"/>
    </row>
    <row r="41" spans="1:25" ht="15" x14ac:dyDescent="0.25">
      <c r="A41" s="4"/>
      <c r="B41" s="4"/>
      <c r="C41" s="4" t="s">
        <v>75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P41" s="86" t="s">
        <v>2</v>
      </c>
      <c r="Q41" s="192">
        <f>Zusammenstellung!R65</f>
        <v>0</v>
      </c>
      <c r="R41" s="201"/>
      <c r="S41" s="4"/>
      <c r="T41" s="4"/>
      <c r="U41" s="4"/>
      <c r="V41" s="4"/>
      <c r="W41" s="4"/>
      <c r="X41" s="4"/>
      <c r="Y41" s="4"/>
    </row>
    <row r="42" spans="1:25" ht="6" customHeight="1" x14ac:dyDescent="0.25">
      <c r="A42" s="4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87"/>
      <c r="N42" s="88"/>
      <c r="O42" s="87"/>
      <c r="P42" s="87"/>
      <c r="Q42" s="87"/>
      <c r="R42" s="87"/>
      <c r="S42" s="4"/>
      <c r="T42" s="4"/>
      <c r="U42" s="4"/>
      <c r="V42" s="4"/>
      <c r="W42" s="4"/>
      <c r="X42" s="4"/>
      <c r="Y42" s="4"/>
    </row>
    <row r="43" spans="1:25" ht="6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/>
      <c r="P43" s="86"/>
      <c r="Q43" s="192"/>
      <c r="R43" s="193"/>
      <c r="S43" s="4"/>
      <c r="T43" s="4"/>
      <c r="U43" s="4"/>
      <c r="V43" s="4"/>
      <c r="W43" s="4"/>
      <c r="X43" s="4"/>
      <c r="Y43" s="4"/>
    </row>
    <row r="44" spans="1:25" s="89" customFormat="1" ht="18.75" customHeight="1" x14ac:dyDescent="0.4">
      <c r="A44" s="12"/>
      <c r="B44" s="12"/>
      <c r="C44" s="12" t="s">
        <v>76</v>
      </c>
      <c r="D44" s="12"/>
      <c r="E44" s="194"/>
      <c r="F44" s="195"/>
      <c r="G44" s="195"/>
      <c r="H44" s="195"/>
      <c r="I44" s="12" t="s">
        <v>77</v>
      </c>
      <c r="J44" s="12"/>
      <c r="K44" s="12"/>
      <c r="L44" s="12"/>
      <c r="M44" s="11"/>
      <c r="P44" s="159" t="s">
        <v>2</v>
      </c>
      <c r="Q44" s="196">
        <f>ROUND((Q40-Q41)*2,1)/2</f>
        <v>0</v>
      </c>
      <c r="R44" s="197"/>
      <c r="S44" s="12"/>
      <c r="T44" s="12"/>
      <c r="U44" s="12"/>
      <c r="V44" s="12"/>
      <c r="W44" s="12"/>
      <c r="X44" s="12"/>
      <c r="Y44" s="12"/>
    </row>
    <row r="45" spans="1:25" ht="6" customHeight="1" thickBot="1" x14ac:dyDescent="0.3">
      <c r="A45" s="4"/>
      <c r="B45" s="4"/>
      <c r="C45" s="8"/>
      <c r="D45" s="8"/>
      <c r="E45" s="8"/>
      <c r="F45" s="8"/>
      <c r="G45" s="8"/>
      <c r="H45" s="8"/>
      <c r="I45" s="8"/>
      <c r="J45" s="8"/>
      <c r="K45" s="8"/>
      <c r="L45" s="8"/>
      <c r="M45" s="90"/>
      <c r="N45" s="91"/>
      <c r="O45" s="91"/>
      <c r="P45" s="92"/>
      <c r="Q45" s="8"/>
      <c r="R45" s="90"/>
      <c r="S45" s="4"/>
      <c r="T45" s="4"/>
      <c r="U45" s="4"/>
      <c r="V45" s="4"/>
      <c r="W45" s="4"/>
      <c r="X45" s="4"/>
      <c r="Y45" s="4"/>
    </row>
    <row r="46" spans="1:25" ht="15" thickTop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4.2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4.2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19" ht="14.2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4.2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</sheetData>
  <sheetProtection sheet="1" selectLockedCells="1"/>
  <mergeCells count="47">
    <mergeCell ref="A9:B9"/>
    <mergeCell ref="F1:L1"/>
    <mergeCell ref="Q1:R1"/>
    <mergeCell ref="F2:L2"/>
    <mergeCell ref="Q2:R2"/>
    <mergeCell ref="F3:L3"/>
    <mergeCell ref="Q3:R3"/>
    <mergeCell ref="F4:L4"/>
    <mergeCell ref="Q4:R4"/>
    <mergeCell ref="F5:L5"/>
    <mergeCell ref="F6:L6"/>
    <mergeCell ref="A7:S7"/>
    <mergeCell ref="A22:B22"/>
    <mergeCell ref="A11:B11"/>
    <mergeCell ref="O13:R13"/>
    <mergeCell ref="C14:G14"/>
    <mergeCell ref="L14:M14"/>
    <mergeCell ref="O14:R14"/>
    <mergeCell ref="C15:G15"/>
    <mergeCell ref="L15:M15"/>
    <mergeCell ref="O15:R15"/>
    <mergeCell ref="O16:R16"/>
    <mergeCell ref="O17:R17"/>
    <mergeCell ref="O18:R18"/>
    <mergeCell ref="O19:R19"/>
    <mergeCell ref="O20:R20"/>
    <mergeCell ref="H24:L24"/>
    <mergeCell ref="Q24:R24"/>
    <mergeCell ref="H25:L25"/>
    <mergeCell ref="Q25:R25"/>
    <mergeCell ref="H26:L26"/>
    <mergeCell ref="Q26:R26"/>
    <mergeCell ref="A38:B38"/>
    <mergeCell ref="Q40:R40"/>
    <mergeCell ref="Q41:R41"/>
    <mergeCell ref="H27:L27"/>
    <mergeCell ref="Q27:R27"/>
    <mergeCell ref="H28:L28"/>
    <mergeCell ref="Q28:R28"/>
    <mergeCell ref="H29:L29"/>
    <mergeCell ref="Q29:R29"/>
    <mergeCell ref="Q43:R43"/>
    <mergeCell ref="E44:H44"/>
    <mergeCell ref="Q44:R44"/>
    <mergeCell ref="Q32:R32"/>
    <mergeCell ref="Q34:R34"/>
    <mergeCell ref="Q35:R35"/>
  </mergeCells>
  <pageMargins left="0.59055118110236227" right="0.59055118110236227" top="1.1811023622047245" bottom="0.47244094488188981" header="0.31496062992125984" footer="0.31496062992125984"/>
  <pageSetup paperSize="9" scale="91" fitToHeight="0" orientation="portrait" blackAndWhite="1" r:id="rId1"/>
  <headerFooter differentFirst="1" scaleWithDoc="0">
    <oddHeader>&amp;L&amp;"Arial,Standard"&amp;8&amp;G&amp;R&amp;"Arial,Standard"&amp;10&amp;G</oddHeader>
    <oddFooter>&amp;L&amp;"Arial,Standard"&amp;6 043.00.03 &amp;Z&amp;F&amp;R&amp;"Arial,Standard"&amp;6Seite &amp;P von &amp;N</oddFooter>
    <firstHeader xml:space="preserve">&amp;L&amp;"Arial,Standard"&amp;8&amp;G&amp;R&amp;"Arial,Standard"&amp;10
</firstHeader>
    <firstFooter>&amp;L&amp;"Arial,Standard"&amp;6 043.00.03 &amp;Z&amp;F&amp;R&amp;"Arial,Standard"&amp;6Seite &amp;P von &amp;N</firstFooter>
  </headerFooter>
  <rowBreaks count="1" manualBreakCount="1">
    <brk id="52" max="16383" man="1"/>
  </rowBreak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114"/>
  <sheetViews>
    <sheetView topLeftCell="A26" zoomScaleNormal="100" workbookViewId="0">
      <selection activeCell="G57" sqref="G57"/>
    </sheetView>
  </sheetViews>
  <sheetFormatPr baseColWidth="10" defaultColWidth="3.42578125" defaultRowHeight="12.75" x14ac:dyDescent="0.2"/>
  <cols>
    <col min="1" max="4" width="3.42578125" style="1" customWidth="1"/>
    <col min="5" max="5" width="3.7109375" style="1" customWidth="1"/>
    <col min="6" max="6" width="4.7109375" style="1" customWidth="1"/>
    <col min="7" max="7" width="9.28515625" style="1" customWidth="1"/>
    <col min="8" max="8" width="3.42578125" style="1" customWidth="1"/>
    <col min="9" max="9" width="1.7109375" style="1" customWidth="1"/>
    <col min="10" max="10" width="9.42578125" style="1" customWidth="1"/>
    <col min="11" max="11" width="3.42578125" style="1" customWidth="1"/>
    <col min="12" max="12" width="5.42578125" style="1" customWidth="1"/>
    <col min="13" max="13" width="2.85546875" style="1" customWidth="1"/>
    <col min="14" max="14" width="3.42578125" style="1" customWidth="1"/>
    <col min="15" max="15" width="14.42578125" style="1" customWidth="1"/>
    <col min="16" max="16" width="2" style="1" customWidth="1"/>
    <col min="17" max="17" width="4.28515625" style="1" customWidth="1"/>
    <col min="18" max="18" width="17.5703125" style="1" customWidth="1"/>
    <col min="19" max="19" width="2.28515625" style="1" customWidth="1"/>
    <col min="20" max="20" width="1.28515625" style="1" customWidth="1"/>
    <col min="21" max="21" width="1.42578125" style="1" customWidth="1"/>
    <col min="22" max="16384" width="3.42578125" style="1"/>
  </cols>
  <sheetData>
    <row r="1" spans="1:25" ht="12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8.75" x14ac:dyDescent="0.4">
      <c r="A2" s="208">
        <v>2</v>
      </c>
      <c r="B2" s="209"/>
      <c r="C2" s="228" t="str">
        <f>IF(+Schlussabrechnung!D3=0,"",+Schlussabrechnung!D3)</f>
        <v/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4"/>
      <c r="T2" s="4"/>
      <c r="U2" s="4"/>
      <c r="V2" s="4"/>
      <c r="W2" s="4"/>
      <c r="X2" s="4"/>
      <c r="Y2" s="4"/>
    </row>
    <row r="3" spans="1:25" ht="12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" customHeight="1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8.75" customHeight="1" x14ac:dyDescent="0.4">
      <c r="A5" s="226" t="s">
        <v>78</v>
      </c>
      <c r="B5" s="227"/>
      <c r="C5" s="12" t="s">
        <v>153</v>
      </c>
      <c r="D5" s="12"/>
      <c r="E5" s="12"/>
      <c r="F5" s="12"/>
      <c r="G5" s="12"/>
      <c r="H5" s="4"/>
      <c r="I5" s="4"/>
      <c r="J5" s="9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2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8.75" customHeight="1" x14ac:dyDescent="0.25">
      <c r="A7" s="4"/>
      <c r="B7" s="4"/>
      <c r="C7" s="4" t="s">
        <v>1</v>
      </c>
      <c r="D7" s="4"/>
      <c r="E7" s="4"/>
      <c r="F7" s="4"/>
      <c r="G7" s="229"/>
      <c r="H7" s="230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8.75" customHeight="1" x14ac:dyDescent="0.2">
      <c r="A8" s="4"/>
      <c r="B8" s="4"/>
      <c r="C8" s="4" t="s">
        <v>79</v>
      </c>
      <c r="D8" s="4"/>
      <c r="E8" s="4"/>
      <c r="F8" s="4"/>
      <c r="G8" s="4"/>
      <c r="H8" s="4"/>
      <c r="J8" s="4"/>
      <c r="K8" s="4"/>
      <c r="L8" s="4"/>
      <c r="M8" s="4"/>
      <c r="N8" s="4" t="s">
        <v>2</v>
      </c>
      <c r="O8" s="160"/>
      <c r="S8" s="4"/>
      <c r="T8" s="4"/>
      <c r="U8" s="4"/>
      <c r="V8" s="4"/>
      <c r="W8" s="4"/>
      <c r="X8" s="4"/>
      <c r="Y8" s="4"/>
    </row>
    <row r="9" spans="1:25" ht="18.75" customHeight="1" x14ac:dyDescent="0.25">
      <c r="A9" s="4"/>
      <c r="B9" s="4"/>
      <c r="C9" s="4" t="s">
        <v>3</v>
      </c>
      <c r="D9" s="4"/>
      <c r="E9" s="4"/>
      <c r="F9" s="4"/>
      <c r="G9" s="4"/>
      <c r="H9" s="4"/>
      <c r="J9" s="4" t="s">
        <v>4</v>
      </c>
      <c r="K9" s="223">
        <v>0</v>
      </c>
      <c r="L9" s="224"/>
      <c r="N9" s="5" t="s">
        <v>2</v>
      </c>
      <c r="O9" s="20">
        <f>ROUND((PRODUCT(O8,K9))*2,1)/2</f>
        <v>0</v>
      </c>
      <c r="S9" s="4"/>
      <c r="T9" s="4"/>
      <c r="U9" s="4"/>
      <c r="V9" s="4"/>
      <c r="W9" s="4"/>
      <c r="X9" s="4"/>
      <c r="Y9" s="4"/>
    </row>
    <row r="10" spans="1:25" ht="18.75" customHeight="1" x14ac:dyDescent="0.2">
      <c r="A10" s="4"/>
      <c r="B10" s="4"/>
      <c r="C10" s="4"/>
      <c r="D10" s="4"/>
      <c r="E10" s="4"/>
      <c r="F10" s="4"/>
      <c r="G10" s="4"/>
      <c r="H10" s="4"/>
      <c r="J10" s="4"/>
      <c r="K10" s="4"/>
      <c r="N10" s="4" t="s">
        <v>2</v>
      </c>
      <c r="O10" s="9">
        <f>SUM(O8-O9)</f>
        <v>0</v>
      </c>
      <c r="S10" s="4"/>
      <c r="T10" s="4"/>
      <c r="U10" s="4"/>
      <c r="V10" s="4"/>
      <c r="W10" s="4"/>
      <c r="X10" s="4"/>
      <c r="Y10" s="4"/>
    </row>
    <row r="11" spans="1:25" ht="18.75" customHeight="1" x14ac:dyDescent="0.25">
      <c r="A11" s="4"/>
      <c r="B11" s="4"/>
      <c r="C11" s="4"/>
      <c r="D11" s="4"/>
      <c r="E11" s="4"/>
      <c r="F11" s="4"/>
      <c r="G11" s="4"/>
      <c r="H11" s="4"/>
      <c r="J11" s="4" t="s">
        <v>5</v>
      </c>
      <c r="K11" s="223">
        <v>0</v>
      </c>
      <c r="L11" s="224"/>
      <c r="N11" s="5" t="s">
        <v>2</v>
      </c>
      <c r="O11" s="20">
        <f>ROUND((PRODUCT(O10,K11))*2,1)/2</f>
        <v>0</v>
      </c>
      <c r="S11" s="4"/>
      <c r="T11" s="4"/>
      <c r="U11" s="4"/>
      <c r="V11" s="4"/>
      <c r="W11" s="4"/>
      <c r="X11" s="4"/>
      <c r="Y11" s="4"/>
    </row>
    <row r="12" spans="1:25" ht="18.75" customHeight="1" x14ac:dyDescent="0.2">
      <c r="A12" s="4"/>
      <c r="B12" s="4"/>
      <c r="C12" s="4"/>
      <c r="D12" s="4"/>
      <c r="E12" s="4"/>
      <c r="F12" s="4"/>
      <c r="G12" s="4"/>
      <c r="H12" s="4"/>
      <c r="J12" s="4"/>
      <c r="K12" s="4"/>
      <c r="N12" s="4" t="s">
        <v>2</v>
      </c>
      <c r="O12" s="9">
        <f>SUM(O10-O11)</f>
        <v>0</v>
      </c>
      <c r="S12" s="4"/>
      <c r="T12" s="4"/>
      <c r="U12" s="4"/>
      <c r="V12" s="4"/>
      <c r="W12" s="4"/>
      <c r="X12" s="4"/>
      <c r="Y12" s="4"/>
    </row>
    <row r="13" spans="1:25" ht="18.75" customHeight="1" x14ac:dyDescent="0.25">
      <c r="A13" s="4"/>
      <c r="B13" s="4"/>
      <c r="C13" s="4"/>
      <c r="D13" s="4"/>
      <c r="E13" s="4"/>
      <c r="F13" s="4"/>
      <c r="G13" s="4"/>
      <c r="H13" s="4"/>
      <c r="J13" s="4" t="s">
        <v>6</v>
      </c>
      <c r="K13" s="231">
        <v>7.6999999999999999E-2</v>
      </c>
      <c r="L13" s="200"/>
      <c r="N13" s="5" t="s">
        <v>2</v>
      </c>
      <c r="O13" s="20">
        <f>ROUND((PRODUCT(O12,K13))*2,1)/2</f>
        <v>0</v>
      </c>
      <c r="S13" s="4"/>
      <c r="T13" s="4"/>
      <c r="U13" s="4"/>
      <c r="V13" s="4"/>
      <c r="W13" s="4"/>
      <c r="X13" s="4"/>
      <c r="Y13" s="4"/>
    </row>
    <row r="14" spans="1:25" ht="18.75" customHeight="1" thickBot="1" x14ac:dyDescent="0.25">
      <c r="A14" s="4"/>
      <c r="B14" s="4"/>
      <c r="C14" s="4" t="s">
        <v>80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 t="s">
        <v>2</v>
      </c>
      <c r="R14" s="19">
        <f>SUM(O12:O13)</f>
        <v>0</v>
      </c>
      <c r="S14" s="4"/>
      <c r="T14" s="4"/>
      <c r="U14" s="4"/>
      <c r="V14" s="4"/>
      <c r="W14" s="4"/>
      <c r="X14" s="4"/>
      <c r="Y14" s="4"/>
    </row>
    <row r="15" spans="1:25" ht="12" customHeight="1" thickTop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9"/>
      <c r="S15" s="4"/>
      <c r="T15" s="4"/>
      <c r="U15" s="4"/>
      <c r="V15" s="4"/>
      <c r="W15" s="4"/>
      <c r="X15" s="4"/>
      <c r="Y15" s="4"/>
    </row>
    <row r="16" spans="1:25" ht="18.75" customHeight="1" x14ac:dyDescent="0.4">
      <c r="A16" s="226" t="s">
        <v>81</v>
      </c>
      <c r="B16" s="227"/>
      <c r="C16" s="12" t="s">
        <v>154</v>
      </c>
      <c r="D16" s="12"/>
      <c r="E16" s="12"/>
      <c r="F16" s="12"/>
      <c r="G16" s="12"/>
      <c r="H16" s="4"/>
      <c r="I16" s="4"/>
      <c r="J16" s="93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8.75" customHeight="1" x14ac:dyDescent="0.25">
      <c r="A17" s="4"/>
      <c r="B17" s="4"/>
      <c r="C17" s="4" t="s">
        <v>1</v>
      </c>
      <c r="D17" s="4"/>
      <c r="E17" s="4"/>
      <c r="F17" s="4"/>
      <c r="G17" s="229"/>
      <c r="H17" s="230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8.75" customHeight="1" x14ac:dyDescent="0.2">
      <c r="A18" s="4"/>
      <c r="B18" s="4"/>
      <c r="C18" s="4" t="s">
        <v>79</v>
      </c>
      <c r="D18" s="4"/>
      <c r="E18" s="4"/>
      <c r="F18" s="4"/>
      <c r="G18" s="4"/>
      <c r="H18" s="4"/>
      <c r="J18" s="4"/>
      <c r="K18" s="4"/>
      <c r="L18" s="4"/>
      <c r="M18" s="4"/>
      <c r="N18" s="4" t="s">
        <v>2</v>
      </c>
      <c r="O18" s="160"/>
      <c r="S18" s="4"/>
      <c r="T18" s="4"/>
      <c r="U18" s="4"/>
      <c r="V18" s="4"/>
      <c r="W18" s="4"/>
      <c r="X18" s="4"/>
      <c r="Y18" s="4"/>
    </row>
    <row r="19" spans="1:25" ht="18.75" customHeight="1" x14ac:dyDescent="0.25">
      <c r="A19" s="4"/>
      <c r="B19" s="4"/>
      <c r="C19" s="4" t="s">
        <v>3</v>
      </c>
      <c r="D19" s="4"/>
      <c r="E19" s="4"/>
      <c r="F19" s="4"/>
      <c r="G19" s="4"/>
      <c r="H19" s="4"/>
      <c r="J19" s="4" t="s">
        <v>4</v>
      </c>
      <c r="K19" s="223">
        <v>0</v>
      </c>
      <c r="L19" s="224"/>
      <c r="N19" s="5" t="s">
        <v>2</v>
      </c>
      <c r="O19" s="20">
        <f>ROUND((PRODUCT(O18,K19))*2,1)/2</f>
        <v>0</v>
      </c>
      <c r="S19" s="4"/>
      <c r="T19" s="4"/>
      <c r="U19" s="4"/>
      <c r="V19" s="4"/>
      <c r="W19" s="4"/>
      <c r="X19" s="4"/>
      <c r="Y19" s="4"/>
    </row>
    <row r="20" spans="1:25" ht="18.75" customHeight="1" x14ac:dyDescent="0.2">
      <c r="A20" s="4"/>
      <c r="B20" s="4"/>
      <c r="C20" s="4"/>
      <c r="D20" s="4"/>
      <c r="E20" s="4"/>
      <c r="F20" s="4"/>
      <c r="G20" s="4"/>
      <c r="H20" s="4"/>
      <c r="J20" s="4"/>
      <c r="K20" s="4"/>
      <c r="N20" s="4" t="s">
        <v>2</v>
      </c>
      <c r="O20" s="9">
        <f>SUM(O18-O19)</f>
        <v>0</v>
      </c>
      <c r="S20" s="4"/>
      <c r="T20" s="4"/>
      <c r="U20" s="4"/>
      <c r="V20" s="4"/>
      <c r="W20" s="4"/>
      <c r="X20" s="4"/>
      <c r="Y20" s="4"/>
    </row>
    <row r="21" spans="1:25" ht="18.75" customHeight="1" x14ac:dyDescent="0.25">
      <c r="A21" s="4"/>
      <c r="B21" s="4"/>
      <c r="C21" s="4"/>
      <c r="D21" s="4"/>
      <c r="E21" s="4"/>
      <c r="F21" s="4"/>
      <c r="G21" s="4"/>
      <c r="H21" s="4"/>
      <c r="J21" s="4" t="s">
        <v>5</v>
      </c>
      <c r="K21" s="223">
        <v>0</v>
      </c>
      <c r="L21" s="224"/>
      <c r="N21" s="5" t="s">
        <v>2</v>
      </c>
      <c r="O21" s="20">
        <f>ROUND((PRODUCT(O20,K21))*2,1)/2</f>
        <v>0</v>
      </c>
      <c r="S21" s="4"/>
      <c r="T21" s="4"/>
      <c r="U21" s="4"/>
      <c r="V21" s="4"/>
      <c r="W21" s="4"/>
      <c r="X21" s="4"/>
      <c r="Y21" s="4"/>
    </row>
    <row r="22" spans="1:25" ht="18.75" customHeight="1" x14ac:dyDescent="0.2">
      <c r="A22" s="4"/>
      <c r="B22" s="4"/>
      <c r="C22" s="4"/>
      <c r="D22" s="4"/>
      <c r="E22" s="4"/>
      <c r="F22" s="4"/>
      <c r="G22" s="4"/>
      <c r="H22" s="4"/>
      <c r="J22" s="4"/>
      <c r="K22" s="4"/>
      <c r="N22" s="4" t="s">
        <v>2</v>
      </c>
      <c r="O22" s="9">
        <f>SUM(O20-O21)</f>
        <v>0</v>
      </c>
      <c r="S22" s="4"/>
      <c r="T22" s="4"/>
      <c r="U22" s="4"/>
      <c r="V22" s="4"/>
      <c r="W22" s="4"/>
      <c r="X22" s="4"/>
      <c r="Y22" s="4"/>
    </row>
    <row r="23" spans="1:25" ht="18.75" customHeight="1" x14ac:dyDescent="0.25">
      <c r="A23" s="4"/>
      <c r="B23" s="4"/>
      <c r="C23" s="4"/>
      <c r="D23" s="4"/>
      <c r="E23" s="4"/>
      <c r="F23" s="4"/>
      <c r="G23" s="4"/>
      <c r="H23" s="4"/>
      <c r="J23" s="4" t="s">
        <v>6</v>
      </c>
      <c r="K23" s="231">
        <v>8.1000000000000003E-2</v>
      </c>
      <c r="L23" s="200"/>
      <c r="N23" s="5" t="s">
        <v>2</v>
      </c>
      <c r="O23" s="20">
        <f>ROUND((PRODUCT(O22,K23))*2,1)/2</f>
        <v>0</v>
      </c>
      <c r="S23" s="4"/>
      <c r="T23" s="4"/>
      <c r="U23" s="4"/>
      <c r="V23" s="4"/>
      <c r="W23" s="4"/>
      <c r="X23" s="4"/>
      <c r="Y23" s="4"/>
    </row>
    <row r="24" spans="1:25" ht="18.75" customHeight="1" thickBot="1" x14ac:dyDescent="0.25">
      <c r="A24" s="4"/>
      <c r="B24" s="4"/>
      <c r="C24" s="4" t="s">
        <v>80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8" t="s">
        <v>2</v>
      </c>
      <c r="R24" s="19">
        <f>SUM(O22:O23)</f>
        <v>0</v>
      </c>
      <c r="S24" s="4"/>
      <c r="T24" s="4"/>
      <c r="U24" s="4"/>
      <c r="V24" s="4"/>
      <c r="W24" s="4"/>
      <c r="X24" s="4"/>
      <c r="Y24" s="4"/>
    </row>
    <row r="25" spans="1:25" ht="12" customHeight="1" thickTop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9"/>
      <c r="S25" s="4"/>
      <c r="T25" s="4"/>
      <c r="U25" s="4"/>
      <c r="V25" s="4"/>
      <c r="W25" s="4"/>
      <c r="X25" s="4"/>
      <c r="Y25" s="4"/>
    </row>
    <row r="26" spans="1:25" ht="18.75" customHeight="1" x14ac:dyDescent="0.4">
      <c r="A26" s="226" t="s">
        <v>84</v>
      </c>
      <c r="B26" s="227"/>
      <c r="C26" s="12" t="s">
        <v>155</v>
      </c>
      <c r="D26" s="11"/>
      <c r="E26" s="12"/>
      <c r="F26" s="12"/>
      <c r="G26" s="12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2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8.75" customHeight="1" x14ac:dyDescent="0.25">
      <c r="A28" s="4"/>
      <c r="B28" s="4"/>
      <c r="C28" s="4" t="s">
        <v>7</v>
      </c>
      <c r="D28" s="4"/>
      <c r="E28" s="4"/>
      <c r="F28" s="4"/>
      <c r="G28" s="94"/>
      <c r="H28" s="4" t="s">
        <v>8</v>
      </c>
      <c r="I28" s="4"/>
      <c r="J28" s="217"/>
      <c r="K28" s="218"/>
      <c r="L28" s="4"/>
      <c r="M28" s="4"/>
      <c r="N28" s="4" t="s">
        <v>2</v>
      </c>
      <c r="O28" s="160"/>
      <c r="P28" s="4"/>
      <c r="Q28"/>
      <c r="R28"/>
      <c r="S28" s="4"/>
      <c r="T28" s="4"/>
      <c r="U28" s="4"/>
      <c r="V28" s="4"/>
      <c r="W28" s="4"/>
      <c r="X28" s="4"/>
      <c r="Y28" s="4"/>
    </row>
    <row r="29" spans="1:25" ht="18.75" customHeight="1" x14ac:dyDescent="0.25">
      <c r="A29" s="4"/>
      <c r="B29" s="4"/>
      <c r="C29" s="4" t="s">
        <v>7</v>
      </c>
      <c r="D29" s="4"/>
      <c r="E29" s="4"/>
      <c r="F29" s="4"/>
      <c r="G29" s="94"/>
      <c r="H29" s="4" t="s">
        <v>8</v>
      </c>
      <c r="I29" s="4"/>
      <c r="J29" s="217"/>
      <c r="K29" s="218"/>
      <c r="L29" s="4"/>
      <c r="M29" s="4"/>
      <c r="N29" s="4" t="s">
        <v>2</v>
      </c>
      <c r="O29" s="160"/>
      <c r="P29" s="4"/>
      <c r="Q29"/>
      <c r="R29"/>
      <c r="S29" s="4"/>
      <c r="T29" s="4"/>
      <c r="U29" s="4"/>
      <c r="V29" s="4"/>
      <c r="W29" s="4"/>
      <c r="X29" s="4"/>
      <c r="Y29" s="4"/>
    </row>
    <row r="30" spans="1:25" ht="18.75" customHeight="1" x14ac:dyDescent="0.25">
      <c r="A30" s="4"/>
      <c r="B30" s="4"/>
      <c r="C30" s="4" t="s">
        <v>7</v>
      </c>
      <c r="D30" s="4"/>
      <c r="E30" s="4"/>
      <c r="F30" s="4"/>
      <c r="G30" s="94"/>
      <c r="H30" s="4" t="s">
        <v>8</v>
      </c>
      <c r="I30" s="4"/>
      <c r="J30" s="217"/>
      <c r="K30" s="218"/>
      <c r="L30" s="4"/>
      <c r="M30" s="4"/>
      <c r="N30" s="4" t="s">
        <v>2</v>
      </c>
      <c r="O30" s="160"/>
      <c r="P30" s="4"/>
      <c r="Q30"/>
      <c r="R30"/>
      <c r="S30" s="4"/>
      <c r="T30" s="4"/>
      <c r="U30" s="4"/>
      <c r="V30" s="4"/>
      <c r="W30" s="4"/>
      <c r="X30" s="4"/>
      <c r="Y30" s="4"/>
    </row>
    <row r="31" spans="1:25" ht="18.75" customHeight="1" x14ac:dyDescent="0.25">
      <c r="A31" s="4"/>
      <c r="B31" s="4"/>
      <c r="C31" s="4" t="s">
        <v>7</v>
      </c>
      <c r="D31" s="4"/>
      <c r="E31" s="4"/>
      <c r="F31" s="4"/>
      <c r="G31" s="94"/>
      <c r="H31" s="4" t="s">
        <v>8</v>
      </c>
      <c r="I31" s="4"/>
      <c r="J31" s="217"/>
      <c r="K31" s="218"/>
      <c r="L31" s="4"/>
      <c r="M31" s="4"/>
      <c r="N31" s="4" t="s">
        <v>2</v>
      </c>
      <c r="O31" s="160"/>
      <c r="P31" s="4"/>
      <c r="Q31"/>
      <c r="R31"/>
      <c r="S31" s="4"/>
      <c r="T31" s="4"/>
      <c r="U31" s="4"/>
      <c r="V31" s="4"/>
      <c r="W31" s="4"/>
      <c r="X31" s="4"/>
      <c r="Y31" s="4"/>
    </row>
    <row r="32" spans="1:25" ht="18.75" customHeight="1" x14ac:dyDescent="0.25">
      <c r="A32" s="4"/>
      <c r="B32" s="4"/>
      <c r="C32" s="4" t="s">
        <v>7</v>
      </c>
      <c r="D32" s="4"/>
      <c r="E32" s="4"/>
      <c r="F32" s="4"/>
      <c r="G32" s="94"/>
      <c r="H32" s="4" t="s">
        <v>8</v>
      </c>
      <c r="I32" s="4"/>
      <c r="J32" s="217"/>
      <c r="K32" s="218"/>
      <c r="L32" s="4"/>
      <c r="M32" s="4"/>
      <c r="N32" s="5" t="s">
        <v>2</v>
      </c>
      <c r="O32" s="10"/>
      <c r="P32" s="4"/>
      <c r="Q32"/>
      <c r="R32"/>
      <c r="S32" s="4"/>
      <c r="T32" s="4"/>
      <c r="U32" s="4"/>
      <c r="V32" s="4"/>
      <c r="W32" s="4"/>
      <c r="X32" s="4"/>
      <c r="Y32" s="4"/>
    </row>
    <row r="33" spans="1:25" ht="18.75" customHeight="1" x14ac:dyDescent="0.25">
      <c r="A33" s="4"/>
      <c r="B33" s="4"/>
      <c r="C33" s="4" t="s">
        <v>83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 t="s">
        <v>2</v>
      </c>
      <c r="O33" s="14">
        <f>SUM(O28:O32)</f>
        <v>0</v>
      </c>
      <c r="P33" s="4"/>
      <c r="Q33"/>
      <c r="R33"/>
      <c r="S33" s="4"/>
      <c r="T33" s="4"/>
      <c r="U33" s="4"/>
      <c r="V33" s="4"/>
      <c r="W33" s="4"/>
      <c r="X33" s="4"/>
      <c r="Y33" s="4"/>
    </row>
    <row r="34" spans="1:25" ht="18.75" customHeight="1" x14ac:dyDescent="0.25">
      <c r="A34" s="4"/>
      <c r="B34" s="4"/>
      <c r="C34" s="4" t="s">
        <v>3</v>
      </c>
      <c r="D34" s="4"/>
      <c r="E34" s="4"/>
      <c r="F34" s="4"/>
      <c r="G34" s="4"/>
      <c r="H34" s="4"/>
      <c r="I34"/>
      <c r="J34" s="4" t="s">
        <v>4</v>
      </c>
      <c r="K34" s="223">
        <v>0</v>
      </c>
      <c r="L34" s="224"/>
      <c r="M34"/>
      <c r="N34" s="5" t="s">
        <v>2</v>
      </c>
      <c r="O34" s="20">
        <f>ROUND((PRODUCT(O33,K34))*2,1)/2</f>
        <v>0</v>
      </c>
      <c r="P34" s="6"/>
      <c r="Q34"/>
      <c r="R34"/>
      <c r="S34" s="4"/>
      <c r="T34" s="4"/>
      <c r="U34" s="4"/>
      <c r="V34" s="4"/>
      <c r="W34" s="4"/>
      <c r="X34" s="4"/>
      <c r="Y34" s="4"/>
    </row>
    <row r="35" spans="1:25" ht="18.7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/>
      <c r="N35" s="4" t="s">
        <v>2</v>
      </c>
      <c r="O35" s="9">
        <f>SUM(O33-O34)</f>
        <v>0</v>
      </c>
      <c r="P35" s="4"/>
      <c r="Q35"/>
      <c r="R35"/>
      <c r="S35" s="4"/>
      <c r="T35" s="4"/>
      <c r="U35" s="4"/>
      <c r="V35" s="4"/>
      <c r="W35" s="4"/>
      <c r="X35" s="4"/>
      <c r="Y35" s="4"/>
    </row>
    <row r="36" spans="1:25" ht="18.7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 t="s">
        <v>5</v>
      </c>
      <c r="K36" s="223">
        <v>0</v>
      </c>
      <c r="L36" s="224"/>
      <c r="M36"/>
      <c r="N36" s="5" t="s">
        <v>2</v>
      </c>
      <c r="O36" s="20">
        <f>ROUND((PRODUCT(O35,K36))*2,1)/2</f>
        <v>0</v>
      </c>
      <c r="P36" s="4"/>
      <c r="Q36"/>
      <c r="R36"/>
      <c r="S36" s="4"/>
      <c r="T36" s="4"/>
      <c r="U36" s="4"/>
      <c r="V36" s="4"/>
      <c r="W36" s="4"/>
      <c r="X36" s="4"/>
      <c r="Y36" s="4"/>
    </row>
    <row r="37" spans="1:25" ht="18.75" customHeight="1" x14ac:dyDescent="0.25">
      <c r="A37" s="4"/>
      <c r="B37" s="4"/>
      <c r="C37" s="4"/>
      <c r="D37" s="4"/>
      <c r="E37" s="4"/>
      <c r="F37" s="4"/>
      <c r="G37" s="4"/>
      <c r="H37" s="4"/>
      <c r="I37"/>
      <c r="J37" s="4"/>
      <c r="K37" s="4"/>
      <c r="L37" s="4"/>
      <c r="M37"/>
      <c r="N37" s="4" t="s">
        <v>2</v>
      </c>
      <c r="O37" s="9">
        <f>SUM(O35-O36)</f>
        <v>0</v>
      </c>
      <c r="P37" s="4"/>
      <c r="Q37"/>
      <c r="R37"/>
      <c r="S37" s="4"/>
      <c r="T37" s="4"/>
      <c r="U37" s="4"/>
      <c r="V37" s="4"/>
      <c r="W37" s="4"/>
      <c r="X37" s="4"/>
      <c r="Y37" s="4"/>
    </row>
    <row r="38" spans="1:25" ht="18.75" customHeight="1" x14ac:dyDescent="0.25">
      <c r="A38" s="4"/>
      <c r="B38" s="4"/>
      <c r="C38" s="4"/>
      <c r="D38" s="4"/>
      <c r="E38" s="4"/>
      <c r="F38" s="4"/>
      <c r="G38" s="4"/>
      <c r="H38" s="4"/>
      <c r="I38"/>
      <c r="J38" s="4" t="s">
        <v>6</v>
      </c>
      <c r="K38" s="225">
        <v>7.6999999999999999E-2</v>
      </c>
      <c r="L38" s="193"/>
      <c r="M38"/>
      <c r="N38" s="5" t="s">
        <v>2</v>
      </c>
      <c r="O38" s="20">
        <f>ROUND((PRODUCT(O37,K38))*2,1)/2</f>
        <v>0</v>
      </c>
      <c r="P38" s="4"/>
      <c r="Q38"/>
      <c r="R38"/>
      <c r="S38" s="4"/>
      <c r="T38" s="4"/>
      <c r="U38" s="4"/>
      <c r="V38" s="4"/>
      <c r="W38" s="4"/>
      <c r="X38" s="4"/>
      <c r="Y38" s="4"/>
    </row>
    <row r="39" spans="1:25" ht="18.75" customHeight="1" thickBot="1" x14ac:dyDescent="0.25">
      <c r="A39" s="4"/>
      <c r="B39" s="4"/>
      <c r="C39" s="4" t="s">
        <v>80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8" t="s">
        <v>2</v>
      </c>
      <c r="R39" s="19">
        <f>SUM(O37,O38)</f>
        <v>0</v>
      </c>
      <c r="S39" s="4"/>
      <c r="T39" s="4"/>
      <c r="U39" s="4"/>
      <c r="V39" s="4"/>
      <c r="W39" s="4"/>
      <c r="X39" s="4"/>
      <c r="Y39" s="4"/>
    </row>
    <row r="40" spans="1:25" ht="12" customHeight="1" thickTop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9"/>
      <c r="S40" s="4"/>
      <c r="T40" s="4"/>
      <c r="U40" s="4"/>
      <c r="V40" s="4"/>
      <c r="W40" s="4"/>
      <c r="X40" s="4"/>
      <c r="Y40" s="4"/>
    </row>
    <row r="41" spans="1:25" ht="18.75" customHeight="1" x14ac:dyDescent="0.4">
      <c r="A41" s="226" t="s">
        <v>157</v>
      </c>
      <c r="B41" s="227"/>
      <c r="C41" s="12" t="s">
        <v>156</v>
      </c>
      <c r="D41" s="11"/>
      <c r="E41" s="12"/>
      <c r="F41" s="12"/>
      <c r="G41" s="12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2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8.75" customHeight="1" x14ac:dyDescent="0.25">
      <c r="A43" s="4"/>
      <c r="B43" s="4"/>
      <c r="C43" s="4" t="s">
        <v>7</v>
      </c>
      <c r="D43" s="4"/>
      <c r="E43" s="4"/>
      <c r="F43" s="4"/>
      <c r="G43" s="94"/>
      <c r="H43" s="4" t="s">
        <v>8</v>
      </c>
      <c r="I43" s="4"/>
      <c r="J43" s="217"/>
      <c r="K43" s="218"/>
      <c r="L43" s="4"/>
      <c r="M43" s="4"/>
      <c r="N43" s="4" t="s">
        <v>2</v>
      </c>
      <c r="O43" s="160"/>
      <c r="P43" s="4"/>
      <c r="Q43"/>
      <c r="R43"/>
      <c r="S43" s="4"/>
      <c r="T43" s="4"/>
      <c r="U43" s="4"/>
      <c r="V43" s="4"/>
      <c r="W43" s="4"/>
      <c r="X43" s="4"/>
      <c r="Y43" s="4"/>
    </row>
    <row r="44" spans="1:25" ht="18.75" customHeight="1" x14ac:dyDescent="0.25">
      <c r="A44" s="4"/>
      <c r="B44" s="4"/>
      <c r="C44" s="4" t="s">
        <v>7</v>
      </c>
      <c r="D44" s="4"/>
      <c r="E44" s="4"/>
      <c r="F44" s="4"/>
      <c r="G44" s="94"/>
      <c r="H44" s="4" t="s">
        <v>8</v>
      </c>
      <c r="I44" s="4"/>
      <c r="J44" s="217"/>
      <c r="K44" s="218"/>
      <c r="L44" s="4"/>
      <c r="M44" s="4"/>
      <c r="N44" s="4" t="s">
        <v>2</v>
      </c>
      <c r="O44" s="160"/>
      <c r="P44" s="4"/>
      <c r="Q44"/>
      <c r="R44"/>
      <c r="S44" s="4"/>
      <c r="T44" s="4"/>
      <c r="U44" s="4"/>
      <c r="V44" s="4"/>
      <c r="W44" s="4"/>
      <c r="X44" s="4"/>
      <c r="Y44" s="4"/>
    </row>
    <row r="45" spans="1:25" ht="18.75" customHeight="1" x14ac:dyDescent="0.25">
      <c r="A45" s="4"/>
      <c r="B45" s="4"/>
      <c r="C45" s="4" t="s">
        <v>7</v>
      </c>
      <c r="D45" s="4"/>
      <c r="E45" s="4"/>
      <c r="F45" s="4"/>
      <c r="G45" s="94"/>
      <c r="H45" s="4" t="s">
        <v>8</v>
      </c>
      <c r="I45" s="4"/>
      <c r="J45" s="217"/>
      <c r="K45" s="218"/>
      <c r="L45" s="4"/>
      <c r="M45" s="4"/>
      <c r="N45" s="4" t="s">
        <v>2</v>
      </c>
      <c r="O45" s="160"/>
      <c r="P45" s="4"/>
      <c r="Q45"/>
      <c r="R45"/>
      <c r="S45" s="4"/>
      <c r="T45" s="4"/>
      <c r="U45" s="4"/>
      <c r="V45" s="4"/>
      <c r="W45" s="4"/>
      <c r="X45" s="4"/>
      <c r="Y45" s="4"/>
    </row>
    <row r="46" spans="1:25" ht="18.75" customHeight="1" x14ac:dyDescent="0.25">
      <c r="A46" s="4"/>
      <c r="B46" s="4"/>
      <c r="C46" s="4" t="s">
        <v>7</v>
      </c>
      <c r="D46" s="4"/>
      <c r="E46" s="4"/>
      <c r="F46" s="4"/>
      <c r="G46" s="94"/>
      <c r="H46" s="4" t="s">
        <v>8</v>
      </c>
      <c r="I46" s="4"/>
      <c r="J46" s="217"/>
      <c r="K46" s="218"/>
      <c r="L46" s="4"/>
      <c r="M46" s="4"/>
      <c r="N46" s="4" t="s">
        <v>2</v>
      </c>
      <c r="O46" s="160"/>
      <c r="P46" s="4"/>
      <c r="Q46"/>
      <c r="R46"/>
      <c r="S46" s="4"/>
      <c r="T46" s="4"/>
      <c r="U46" s="4"/>
      <c r="V46" s="4"/>
      <c r="W46" s="4"/>
      <c r="X46" s="4"/>
      <c r="Y46" s="4"/>
    </row>
    <row r="47" spans="1:25" ht="18.75" customHeight="1" x14ac:dyDescent="0.25">
      <c r="A47" s="4"/>
      <c r="B47" s="4"/>
      <c r="C47" s="4" t="s">
        <v>7</v>
      </c>
      <c r="D47" s="4"/>
      <c r="E47" s="4"/>
      <c r="F47" s="4"/>
      <c r="G47" s="94"/>
      <c r="H47" s="4" t="s">
        <v>8</v>
      </c>
      <c r="I47" s="4"/>
      <c r="J47" s="217"/>
      <c r="K47" s="218"/>
      <c r="L47" s="4"/>
      <c r="M47" s="4"/>
      <c r="N47" s="5" t="s">
        <v>2</v>
      </c>
      <c r="O47" s="10"/>
      <c r="P47" s="4"/>
      <c r="Q47"/>
      <c r="R47"/>
      <c r="S47" s="4"/>
      <c r="T47" s="4"/>
      <c r="U47" s="4"/>
      <c r="V47" s="4"/>
      <c r="W47" s="4"/>
      <c r="X47" s="4"/>
      <c r="Y47" s="4"/>
    </row>
    <row r="48" spans="1:25" ht="18.75" customHeight="1" x14ac:dyDescent="0.25">
      <c r="A48" s="4"/>
      <c r="B48" s="4"/>
      <c r="C48" s="4" t="s">
        <v>83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 t="s">
        <v>2</v>
      </c>
      <c r="O48" s="14">
        <f>SUM(O43:O47)</f>
        <v>0</v>
      </c>
      <c r="P48" s="4"/>
      <c r="Q48"/>
      <c r="R48"/>
      <c r="S48" s="4"/>
      <c r="T48" s="4"/>
      <c r="U48" s="4"/>
      <c r="V48" s="4"/>
      <c r="W48" s="4"/>
      <c r="X48" s="4"/>
      <c r="Y48" s="4"/>
    </row>
    <row r="49" spans="1:25" ht="18.75" customHeight="1" x14ac:dyDescent="0.25">
      <c r="A49" s="4"/>
      <c r="B49" s="4"/>
      <c r="C49" s="4" t="s">
        <v>3</v>
      </c>
      <c r="D49" s="4"/>
      <c r="E49" s="4"/>
      <c r="F49" s="4"/>
      <c r="G49" s="4"/>
      <c r="H49" s="4"/>
      <c r="I49"/>
      <c r="J49" s="4" t="s">
        <v>4</v>
      </c>
      <c r="K49" s="223">
        <v>0</v>
      </c>
      <c r="L49" s="224"/>
      <c r="M49"/>
      <c r="N49" s="5" t="s">
        <v>2</v>
      </c>
      <c r="O49" s="20">
        <f>ROUND((PRODUCT(O48,K49))*2,1)/2</f>
        <v>0</v>
      </c>
      <c r="P49" s="6"/>
      <c r="Q49"/>
      <c r="R49"/>
      <c r="S49" s="4"/>
      <c r="T49" s="4"/>
      <c r="U49" s="4"/>
      <c r="V49" s="4"/>
      <c r="W49" s="4"/>
      <c r="X49" s="4"/>
      <c r="Y49" s="4"/>
    </row>
    <row r="50" spans="1:25" ht="18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/>
      <c r="N50" s="4" t="s">
        <v>2</v>
      </c>
      <c r="O50" s="9">
        <f>SUM(O48-O49)</f>
        <v>0</v>
      </c>
      <c r="P50" s="4"/>
      <c r="Q50"/>
      <c r="R50"/>
      <c r="S50" s="4"/>
      <c r="T50" s="4"/>
      <c r="U50" s="4"/>
      <c r="V50" s="4"/>
      <c r="W50" s="4"/>
      <c r="X50" s="4"/>
      <c r="Y50" s="4"/>
    </row>
    <row r="51" spans="1:25" ht="18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 t="s">
        <v>5</v>
      </c>
      <c r="K51" s="223">
        <v>0</v>
      </c>
      <c r="L51" s="224"/>
      <c r="M51"/>
      <c r="N51" s="5" t="s">
        <v>2</v>
      </c>
      <c r="O51" s="20">
        <f>ROUND((PRODUCT(O50,K51))*2,1)/2</f>
        <v>0</v>
      </c>
      <c r="P51" s="4"/>
      <c r="Q51"/>
      <c r="R51"/>
      <c r="S51" s="4"/>
      <c r="T51" s="4"/>
      <c r="U51" s="4"/>
      <c r="V51" s="4"/>
      <c r="W51" s="4"/>
      <c r="X51" s="4"/>
      <c r="Y51" s="4"/>
    </row>
    <row r="52" spans="1:25" ht="18.75" customHeight="1" x14ac:dyDescent="0.25">
      <c r="A52" s="4"/>
      <c r="B52" s="4"/>
      <c r="C52" s="4"/>
      <c r="D52" s="4"/>
      <c r="E52" s="4"/>
      <c r="F52" s="4"/>
      <c r="G52" s="4"/>
      <c r="H52" s="4"/>
      <c r="I52"/>
      <c r="J52" s="4"/>
      <c r="K52" s="4"/>
      <c r="L52" s="4"/>
      <c r="M52"/>
      <c r="N52" s="4" t="s">
        <v>2</v>
      </c>
      <c r="O52" s="9">
        <f>SUM(O50-O51)</f>
        <v>0</v>
      </c>
      <c r="P52" s="4"/>
      <c r="Q52"/>
      <c r="R52"/>
      <c r="S52" s="4"/>
      <c r="T52" s="4"/>
      <c r="U52" s="4"/>
      <c r="V52" s="4"/>
      <c r="W52" s="4"/>
      <c r="X52" s="4"/>
      <c r="Y52" s="4"/>
    </row>
    <row r="53" spans="1:25" ht="18.75" customHeight="1" x14ac:dyDescent="0.25">
      <c r="A53" s="4"/>
      <c r="B53" s="4"/>
      <c r="C53" s="4"/>
      <c r="D53" s="4"/>
      <c r="E53" s="4"/>
      <c r="F53" s="4"/>
      <c r="G53" s="4"/>
      <c r="H53" s="4"/>
      <c r="I53"/>
      <c r="J53" s="4" t="s">
        <v>6</v>
      </c>
      <c r="K53" s="225">
        <v>8.1000000000000003E-2</v>
      </c>
      <c r="L53" s="193"/>
      <c r="M53"/>
      <c r="N53" s="5" t="s">
        <v>2</v>
      </c>
      <c r="O53" s="20">
        <f>ROUND((PRODUCT(O52,K53))*2,1)/2</f>
        <v>0</v>
      </c>
      <c r="P53" s="4"/>
      <c r="Q53"/>
      <c r="R53"/>
      <c r="S53" s="4"/>
      <c r="T53" s="4"/>
      <c r="U53" s="4"/>
      <c r="V53" s="4"/>
      <c r="W53" s="4"/>
      <c r="X53" s="4"/>
      <c r="Y53" s="4"/>
    </row>
    <row r="54" spans="1:25" ht="18.75" customHeight="1" thickBot="1" x14ac:dyDescent="0.25">
      <c r="A54" s="4"/>
      <c r="B54" s="4"/>
      <c r="C54" s="4" t="s">
        <v>80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8" t="s">
        <v>2</v>
      </c>
      <c r="R54" s="19">
        <f>SUM(O52,O53)</f>
        <v>0</v>
      </c>
      <c r="S54" s="4"/>
      <c r="T54" s="4"/>
      <c r="U54" s="4"/>
      <c r="V54" s="4"/>
      <c r="W54" s="4"/>
      <c r="X54" s="4"/>
      <c r="Y54" s="4"/>
    </row>
    <row r="55" spans="1:25" ht="18.75" customHeight="1" thickTop="1" x14ac:dyDescent="0.4">
      <c r="A55" s="226" t="s">
        <v>158</v>
      </c>
      <c r="B55" s="227"/>
      <c r="C55" s="12" t="s">
        <v>85</v>
      </c>
      <c r="S55" s="95"/>
      <c r="T55" s="4"/>
      <c r="U55" s="4"/>
      <c r="V55" s="4"/>
      <c r="W55" s="4"/>
      <c r="X55" s="4"/>
      <c r="Y55" s="4"/>
    </row>
    <row r="56" spans="1:25" ht="12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T56" s="4"/>
      <c r="U56" s="4"/>
      <c r="V56" s="4"/>
      <c r="W56" s="4"/>
      <c r="X56" s="4"/>
      <c r="Y56" s="4"/>
    </row>
    <row r="57" spans="1:25" ht="18.75" customHeight="1" x14ac:dyDescent="0.25">
      <c r="A57" s="4"/>
      <c r="B57" s="4"/>
      <c r="C57" s="4" t="s">
        <v>7</v>
      </c>
      <c r="D57" s="4"/>
      <c r="E57" s="4"/>
      <c r="F57" s="4"/>
      <c r="G57" s="94"/>
      <c r="H57" s="4" t="s">
        <v>8</v>
      </c>
      <c r="I57" s="4"/>
      <c r="J57" s="217"/>
      <c r="K57" s="218"/>
      <c r="L57" s="4"/>
      <c r="M57" s="4"/>
      <c r="N57" s="4" t="s">
        <v>2</v>
      </c>
      <c r="O57" s="160"/>
      <c r="P57" s="4"/>
      <c r="Q57"/>
      <c r="R57"/>
      <c r="T57" s="4"/>
      <c r="U57" s="4"/>
      <c r="V57" s="4"/>
      <c r="W57" s="4"/>
      <c r="X57" s="4"/>
      <c r="Y57" s="4"/>
    </row>
    <row r="58" spans="1:25" s="81" customFormat="1" ht="18.75" customHeight="1" x14ac:dyDescent="0.25">
      <c r="A58" s="4"/>
      <c r="B58" s="4"/>
      <c r="C58" s="4" t="s">
        <v>7</v>
      </c>
      <c r="D58" s="4"/>
      <c r="E58" s="4"/>
      <c r="F58" s="4"/>
      <c r="G58" s="94"/>
      <c r="H58" s="4" t="s">
        <v>8</v>
      </c>
      <c r="I58" s="4"/>
      <c r="J58" s="217"/>
      <c r="K58" s="218"/>
      <c r="L58" s="4"/>
      <c r="M58" s="4"/>
      <c r="N58" s="4" t="s">
        <v>2</v>
      </c>
      <c r="O58" s="160"/>
      <c r="P58" s="4"/>
      <c r="Q58"/>
      <c r="R58"/>
      <c r="S58" s="4"/>
      <c r="T58" s="96"/>
      <c r="U58" s="96"/>
      <c r="V58" s="96"/>
      <c r="W58" s="96"/>
      <c r="X58" s="96"/>
      <c r="Y58" s="96"/>
    </row>
    <row r="59" spans="1:25" s="81" customFormat="1" ht="18.75" customHeight="1" x14ac:dyDescent="0.25">
      <c r="A59" s="4"/>
      <c r="B59" s="4"/>
      <c r="C59" s="4" t="s">
        <v>7</v>
      </c>
      <c r="D59" s="4"/>
      <c r="E59" s="4"/>
      <c r="F59" s="4"/>
      <c r="G59" s="94"/>
      <c r="H59" s="4" t="s">
        <v>8</v>
      </c>
      <c r="I59" s="4"/>
      <c r="J59" s="217"/>
      <c r="K59" s="218"/>
      <c r="L59" s="4"/>
      <c r="M59" s="4"/>
      <c r="N59" s="4" t="s">
        <v>2</v>
      </c>
      <c r="O59" s="160"/>
      <c r="P59" s="4"/>
      <c r="Q59"/>
      <c r="R59"/>
      <c r="S59" s="4"/>
      <c r="T59" s="96"/>
      <c r="U59" s="96"/>
      <c r="V59" s="96"/>
      <c r="W59" s="96"/>
      <c r="X59" s="96"/>
      <c r="Y59" s="96"/>
    </row>
    <row r="60" spans="1:25" s="81" customFormat="1" ht="18.75" customHeight="1" x14ac:dyDescent="0.25">
      <c r="A60" s="4"/>
      <c r="B60" s="4"/>
      <c r="C60" s="4" t="s">
        <v>7</v>
      </c>
      <c r="D60" s="4"/>
      <c r="E60" s="4"/>
      <c r="F60" s="4"/>
      <c r="G60" s="94"/>
      <c r="H60" s="4" t="s">
        <v>8</v>
      </c>
      <c r="I60" s="4"/>
      <c r="J60" s="217"/>
      <c r="K60" s="218"/>
      <c r="L60" s="4"/>
      <c r="M60" s="4"/>
      <c r="N60" s="4" t="s">
        <v>2</v>
      </c>
      <c r="O60" s="160"/>
      <c r="P60" s="4"/>
      <c r="Q60"/>
      <c r="R60"/>
      <c r="S60" s="4"/>
      <c r="T60" s="96"/>
      <c r="U60" s="96"/>
      <c r="V60" s="96"/>
      <c r="W60" s="96"/>
      <c r="X60" s="96"/>
      <c r="Y60" s="96"/>
    </row>
    <row r="61" spans="1:25" ht="18.75" customHeight="1" x14ac:dyDescent="0.25">
      <c r="A61" s="4"/>
      <c r="B61" s="4"/>
      <c r="C61" s="4" t="s">
        <v>7</v>
      </c>
      <c r="D61" s="4"/>
      <c r="E61" s="4"/>
      <c r="F61" s="4"/>
      <c r="G61" s="94"/>
      <c r="H61" s="4" t="s">
        <v>8</v>
      </c>
      <c r="I61" s="4"/>
      <c r="J61" s="217"/>
      <c r="K61" s="218"/>
      <c r="L61" s="4"/>
      <c r="M61" s="4"/>
      <c r="N61" s="5" t="s">
        <v>2</v>
      </c>
      <c r="O61" s="10"/>
      <c r="P61" s="4"/>
      <c r="Q61"/>
      <c r="R61"/>
      <c r="S61" s="4"/>
      <c r="T61" s="4"/>
      <c r="U61" s="4"/>
      <c r="V61" s="4"/>
      <c r="W61" s="4"/>
      <c r="X61" s="4"/>
      <c r="Y61" s="4"/>
    </row>
    <row r="62" spans="1:25" ht="12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14"/>
      <c r="P62" s="4"/>
      <c r="Q62"/>
      <c r="R62"/>
      <c r="S62" s="4"/>
      <c r="T62" s="4"/>
      <c r="U62" s="4"/>
      <c r="V62" s="4"/>
      <c r="W62" s="4"/>
      <c r="X62" s="4"/>
      <c r="Y62" s="4"/>
    </row>
    <row r="63" spans="1:25" ht="18.75" customHeight="1" thickBot="1" x14ac:dyDescent="0.25">
      <c r="A63" s="4"/>
      <c r="B63" s="4"/>
      <c r="C63" s="4" t="s">
        <v>86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8" t="s">
        <v>2</v>
      </c>
      <c r="R63" s="19">
        <f>SUM(O57:O61)</f>
        <v>0</v>
      </c>
      <c r="S63" s="4"/>
      <c r="T63" s="4"/>
      <c r="U63" s="4"/>
      <c r="V63" s="4"/>
      <c r="W63" s="4"/>
      <c r="X63" s="4"/>
      <c r="Y63" s="4"/>
    </row>
    <row r="64" spans="1:25" ht="12" customHeight="1" thickTop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8.75" customHeight="1" thickBot="1" x14ac:dyDescent="0.25">
      <c r="A65" s="13"/>
      <c r="B65" s="13" t="s">
        <v>9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 t="s">
        <v>2</v>
      </c>
      <c r="R65" s="97">
        <f>SUM(R14+R24+R39+R54+R63)</f>
        <v>0</v>
      </c>
      <c r="S65" s="98"/>
      <c r="T65" s="4"/>
      <c r="U65" s="4"/>
      <c r="V65" s="4"/>
      <c r="W65" s="4"/>
      <c r="X65" s="4"/>
      <c r="Y65" s="4"/>
    </row>
    <row r="66" spans="1:25" ht="12" customHeight="1" thickTop="1" x14ac:dyDescent="0.2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100"/>
      <c r="S66" s="99"/>
      <c r="T66" s="4"/>
      <c r="U66" s="4"/>
      <c r="V66" s="4"/>
      <c r="W66" s="4"/>
      <c r="X66" s="4"/>
      <c r="Y66" s="4"/>
    </row>
    <row r="67" spans="1:25" ht="18.75" customHeight="1" x14ac:dyDescent="0.4">
      <c r="A67" s="219">
        <v>2.2000000000000002</v>
      </c>
      <c r="B67" s="220"/>
      <c r="C67" s="12" t="s">
        <v>87</v>
      </c>
      <c r="D67" s="12"/>
      <c r="E67" s="12"/>
      <c r="F67" s="12"/>
      <c r="G67" s="12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2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8.75" customHeight="1" x14ac:dyDescent="0.4">
      <c r="A69" s="221" t="s">
        <v>88</v>
      </c>
      <c r="B69" s="220"/>
      <c r="C69" s="12" t="s">
        <v>133</v>
      </c>
      <c r="D69" s="12"/>
      <c r="E69" s="12"/>
      <c r="F69" s="12"/>
      <c r="G69" s="12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8.75" customHeight="1" x14ac:dyDescent="0.25">
      <c r="A70" s="4"/>
      <c r="B70" s="4"/>
      <c r="C70" s="4" t="s">
        <v>10</v>
      </c>
      <c r="D70" s="4"/>
      <c r="E70" s="4"/>
      <c r="F70" s="4"/>
      <c r="G70" s="4"/>
      <c r="H70" s="222"/>
      <c r="I70" s="222"/>
      <c r="J70" s="222"/>
      <c r="K70" s="4"/>
      <c r="L70" s="4"/>
      <c r="M70" s="4"/>
      <c r="N70" s="4" t="s">
        <v>2</v>
      </c>
      <c r="O70" s="160"/>
      <c r="P70" s="4"/>
      <c r="Q70"/>
      <c r="R70"/>
      <c r="S70" s="4"/>
      <c r="T70" s="4"/>
      <c r="U70" s="4"/>
      <c r="V70" s="4"/>
      <c r="W70" s="4"/>
      <c r="X70" s="4"/>
      <c r="Y70" s="4"/>
    </row>
    <row r="71" spans="1:25" ht="18.75" customHeight="1" x14ac:dyDescent="0.25">
      <c r="A71" s="4"/>
      <c r="B71" s="4"/>
      <c r="C71" s="4" t="s">
        <v>11</v>
      </c>
      <c r="D71" s="4"/>
      <c r="E71" s="4"/>
      <c r="F71" s="4"/>
      <c r="G71" s="4"/>
      <c r="H71" s="222"/>
      <c r="I71" s="222"/>
      <c r="J71" s="222"/>
      <c r="K71" s="4"/>
      <c r="L71" s="4"/>
      <c r="M71" s="4"/>
      <c r="N71" s="4" t="s">
        <v>2</v>
      </c>
      <c r="O71" s="160"/>
      <c r="P71" s="4"/>
      <c r="Q71"/>
      <c r="R71"/>
      <c r="S71" s="4"/>
      <c r="T71" s="4"/>
      <c r="U71" s="4"/>
      <c r="V71" s="4"/>
      <c r="W71" s="4"/>
      <c r="X71" s="4"/>
      <c r="Y71" s="4"/>
    </row>
    <row r="72" spans="1:25" ht="18.75" customHeight="1" x14ac:dyDescent="0.25">
      <c r="A72" s="4"/>
      <c r="B72" s="4"/>
      <c r="C72" s="4" t="s">
        <v>12</v>
      </c>
      <c r="D72" s="4"/>
      <c r="E72" s="4"/>
      <c r="F72" s="4"/>
      <c r="G72" s="4"/>
      <c r="H72" s="222"/>
      <c r="I72" s="222"/>
      <c r="J72" s="222"/>
      <c r="K72" s="4"/>
      <c r="L72" s="4"/>
      <c r="M72" s="4"/>
      <c r="N72" s="4" t="s">
        <v>2</v>
      </c>
      <c r="O72" s="160"/>
      <c r="P72" s="4"/>
      <c r="Q72"/>
      <c r="R72"/>
      <c r="S72" s="4"/>
      <c r="T72" s="4"/>
      <c r="U72" s="4"/>
      <c r="V72" s="4"/>
      <c r="W72" s="4"/>
      <c r="X72" s="4"/>
      <c r="Y72" s="4"/>
    </row>
    <row r="73" spans="1:25" ht="18.75" customHeight="1" x14ac:dyDescent="0.25">
      <c r="A73" s="4"/>
      <c r="B73" s="4"/>
      <c r="C73" s="4" t="s">
        <v>13</v>
      </c>
      <c r="D73" s="4"/>
      <c r="E73" s="4"/>
      <c r="F73" s="4"/>
      <c r="G73" s="4"/>
      <c r="H73" s="222"/>
      <c r="I73" s="222"/>
      <c r="J73" s="222"/>
      <c r="K73" s="4"/>
      <c r="L73" s="4"/>
      <c r="M73" s="4"/>
      <c r="N73" s="4" t="s">
        <v>2</v>
      </c>
      <c r="O73" s="160"/>
      <c r="P73" s="4"/>
      <c r="Q73"/>
      <c r="R73"/>
      <c r="S73" s="4"/>
      <c r="T73" s="4"/>
      <c r="U73" s="4"/>
      <c r="V73" s="4"/>
      <c r="W73" s="4"/>
      <c r="X73" s="4"/>
      <c r="Y73" s="4"/>
    </row>
    <row r="74" spans="1:25" ht="18.75" customHeight="1" x14ac:dyDescent="0.25">
      <c r="A74" s="4"/>
      <c r="B74" s="4"/>
      <c r="C74" s="4" t="s">
        <v>14</v>
      </c>
      <c r="D74" s="4"/>
      <c r="E74" s="4"/>
      <c r="F74" s="4"/>
      <c r="G74" s="4"/>
      <c r="H74" s="222"/>
      <c r="I74" s="222"/>
      <c r="J74" s="222"/>
      <c r="K74" s="4"/>
      <c r="L74" s="4"/>
      <c r="M74" s="4"/>
      <c r="N74" s="4" t="s">
        <v>119</v>
      </c>
      <c r="O74" s="160"/>
      <c r="P74" s="4"/>
      <c r="Q74"/>
      <c r="R74"/>
      <c r="S74" s="4"/>
      <c r="T74" s="4"/>
      <c r="U74" s="4"/>
      <c r="V74" s="4"/>
      <c r="W74" s="4"/>
      <c r="X74" s="4"/>
      <c r="Y74" s="4"/>
    </row>
    <row r="75" spans="1:25" ht="18.75" customHeight="1" x14ac:dyDescent="0.25">
      <c r="A75" s="4"/>
      <c r="B75" s="4"/>
      <c r="C75" s="4" t="s">
        <v>123</v>
      </c>
      <c r="D75" s="4"/>
      <c r="E75" s="4"/>
      <c r="F75" s="4"/>
      <c r="G75" s="4"/>
      <c r="H75" s="222"/>
      <c r="I75" s="222"/>
      <c r="J75" s="222"/>
      <c r="K75" s="4"/>
      <c r="L75" s="4"/>
      <c r="M75" s="4"/>
      <c r="N75" s="4" t="s">
        <v>119</v>
      </c>
      <c r="O75" s="160"/>
      <c r="P75" s="4"/>
      <c r="Q75"/>
      <c r="R75"/>
      <c r="S75" s="4"/>
      <c r="T75" s="4"/>
      <c r="U75" s="4"/>
      <c r="V75" s="4"/>
      <c r="W75" s="4"/>
      <c r="X75" s="4"/>
      <c r="Y75" s="4"/>
    </row>
    <row r="76" spans="1:25" ht="18.75" customHeight="1" x14ac:dyDescent="0.25">
      <c r="A76" s="4"/>
      <c r="B76" s="4"/>
      <c r="C76" s="4" t="s">
        <v>122</v>
      </c>
      <c r="D76" s="4"/>
      <c r="E76" s="4"/>
      <c r="F76" s="4"/>
      <c r="G76" s="4"/>
      <c r="H76" s="222"/>
      <c r="I76" s="222"/>
      <c r="J76" s="222"/>
      <c r="K76" s="4"/>
      <c r="L76" s="4"/>
      <c r="M76" s="4"/>
      <c r="N76" s="4" t="s">
        <v>119</v>
      </c>
      <c r="O76" s="160"/>
      <c r="P76" s="4"/>
      <c r="Q76"/>
      <c r="R76"/>
      <c r="S76" s="4"/>
      <c r="T76" s="4"/>
      <c r="U76" s="4"/>
      <c r="V76" s="4"/>
      <c r="W76" s="4"/>
      <c r="X76" s="4"/>
      <c r="Y76" s="4"/>
    </row>
    <row r="77" spans="1:25" ht="18.75" customHeight="1" x14ac:dyDescent="0.25">
      <c r="A77" s="4"/>
      <c r="B77" s="4"/>
      <c r="C77" s="4" t="s">
        <v>121</v>
      </c>
      <c r="D77" s="4"/>
      <c r="E77" s="4"/>
      <c r="F77" s="4"/>
      <c r="G77" s="4"/>
      <c r="H77" s="222"/>
      <c r="I77" s="222"/>
      <c r="J77" s="222"/>
      <c r="K77" s="4"/>
      <c r="L77" s="4"/>
      <c r="M77" s="4"/>
      <c r="N77" s="4" t="s">
        <v>119</v>
      </c>
      <c r="O77" s="160"/>
      <c r="P77" s="4"/>
      <c r="Q77"/>
      <c r="R77"/>
      <c r="S77" s="4"/>
      <c r="T77" s="4"/>
      <c r="U77" s="4"/>
      <c r="V77" s="4"/>
      <c r="W77" s="4"/>
      <c r="X77" s="4"/>
      <c r="Y77" s="4"/>
    </row>
    <row r="78" spans="1:25" ht="18.75" customHeight="1" x14ac:dyDescent="0.25">
      <c r="A78" s="4"/>
      <c r="B78" s="4"/>
      <c r="C78" s="4" t="s">
        <v>120</v>
      </c>
      <c r="D78" s="4"/>
      <c r="E78" s="4"/>
      <c r="F78" s="4"/>
      <c r="G78" s="4"/>
      <c r="H78" s="222"/>
      <c r="I78" s="222"/>
      <c r="J78" s="222"/>
      <c r="K78" s="4"/>
      <c r="L78" s="4"/>
      <c r="M78" s="4"/>
      <c r="N78" s="4" t="s">
        <v>119</v>
      </c>
      <c r="O78" s="160"/>
      <c r="P78" s="4"/>
      <c r="Q78"/>
      <c r="R78"/>
      <c r="S78" s="4"/>
      <c r="T78" s="4"/>
      <c r="U78" s="4"/>
      <c r="V78" s="4"/>
      <c r="W78" s="4"/>
      <c r="X78" s="4"/>
      <c r="Y78" s="4"/>
    </row>
    <row r="79" spans="1:25" ht="18.75" customHeight="1" x14ac:dyDescent="0.25">
      <c r="A79" s="4"/>
      <c r="B79" s="4"/>
      <c r="C79" s="4" t="s">
        <v>118</v>
      </c>
      <c r="D79" s="4"/>
      <c r="E79" s="4"/>
      <c r="F79" s="4"/>
      <c r="G79" s="4"/>
      <c r="H79" s="222"/>
      <c r="I79" s="222"/>
      <c r="J79" s="222"/>
      <c r="K79" s="4"/>
      <c r="L79" s="4"/>
      <c r="M79" s="4"/>
      <c r="N79" s="5" t="s">
        <v>2</v>
      </c>
      <c r="O79" s="10"/>
      <c r="P79" s="4"/>
      <c r="Q79"/>
      <c r="R79"/>
      <c r="S79" s="4"/>
      <c r="T79" s="4"/>
      <c r="U79" s="4"/>
      <c r="V79" s="4"/>
      <c r="W79" s="4"/>
      <c r="X79" s="4"/>
      <c r="Y79" s="4"/>
    </row>
    <row r="80" spans="1:25" ht="18.75" customHeight="1" thickBot="1" x14ac:dyDescent="0.25">
      <c r="A80" s="4"/>
      <c r="B80" s="4"/>
      <c r="C80" s="4" t="s">
        <v>89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8" t="s">
        <v>2</v>
      </c>
      <c r="R80" s="101">
        <f>SUM(O70:O79)</f>
        <v>0</v>
      </c>
      <c r="S80" s="4"/>
      <c r="T80" s="4"/>
      <c r="U80" s="4"/>
      <c r="V80" s="4"/>
      <c r="W80" s="4"/>
      <c r="X80" s="4"/>
      <c r="Y80" s="4"/>
    </row>
    <row r="81" spans="1:25" ht="12" customHeight="1" thickTop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14"/>
      <c r="S81" s="4"/>
      <c r="T81" s="4"/>
      <c r="U81" s="4"/>
      <c r="V81" s="4"/>
      <c r="W81" s="4"/>
      <c r="X81" s="4"/>
      <c r="Y81" s="4"/>
    </row>
    <row r="82" spans="1:25" ht="18.75" customHeight="1" x14ac:dyDescent="0.4">
      <c r="A82" s="221" t="s">
        <v>90</v>
      </c>
      <c r="B82" s="220"/>
      <c r="C82" s="12" t="s">
        <v>82</v>
      </c>
      <c r="D82" s="12"/>
      <c r="E82" s="12"/>
      <c r="F82" s="12"/>
      <c r="G82" s="12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8.75" customHeight="1" x14ac:dyDescent="0.25">
      <c r="A83" s="4"/>
      <c r="B83" s="4"/>
      <c r="C83" s="4" t="s">
        <v>7</v>
      </c>
      <c r="D83" s="4"/>
      <c r="E83" s="4"/>
      <c r="F83" s="4"/>
      <c r="G83" s="94"/>
      <c r="H83" s="4" t="s">
        <v>8</v>
      </c>
      <c r="I83" s="4"/>
      <c r="J83" s="217"/>
      <c r="K83" s="218"/>
      <c r="L83" s="4"/>
      <c r="M83" s="4"/>
      <c r="N83" s="4" t="s">
        <v>2</v>
      </c>
      <c r="O83" s="160"/>
      <c r="P83" s="4"/>
      <c r="Q83"/>
      <c r="R83"/>
      <c r="S83" s="4"/>
      <c r="T83" s="4"/>
      <c r="U83" s="4"/>
      <c r="V83" s="4"/>
      <c r="W83" s="4"/>
      <c r="X83" s="4"/>
      <c r="Y83" s="4"/>
    </row>
    <row r="84" spans="1:25" ht="18.75" customHeight="1" x14ac:dyDescent="0.25">
      <c r="A84" s="4"/>
      <c r="B84" s="4"/>
      <c r="C84" s="4" t="s">
        <v>7</v>
      </c>
      <c r="D84" s="4"/>
      <c r="E84" s="4"/>
      <c r="F84" s="4"/>
      <c r="G84" s="94"/>
      <c r="H84" s="4" t="s">
        <v>8</v>
      </c>
      <c r="I84" s="4"/>
      <c r="J84" s="217"/>
      <c r="K84" s="218"/>
      <c r="L84" s="4"/>
      <c r="M84" s="4"/>
      <c r="N84" s="4" t="s">
        <v>2</v>
      </c>
      <c r="O84" s="160"/>
      <c r="P84" s="4"/>
      <c r="Q84"/>
      <c r="R84"/>
      <c r="S84" s="4"/>
      <c r="T84" s="4"/>
      <c r="U84" s="4"/>
      <c r="V84" s="4"/>
      <c r="W84" s="4"/>
      <c r="X84" s="4"/>
      <c r="Y84" s="4"/>
    </row>
    <row r="85" spans="1:25" ht="18.75" customHeight="1" x14ac:dyDescent="0.25">
      <c r="A85" s="4"/>
      <c r="B85" s="4"/>
      <c r="C85" s="4" t="s">
        <v>7</v>
      </c>
      <c r="D85" s="4"/>
      <c r="E85" s="4"/>
      <c r="F85" s="4"/>
      <c r="G85" s="94"/>
      <c r="H85" s="4" t="s">
        <v>8</v>
      </c>
      <c r="I85" s="4"/>
      <c r="J85" s="217"/>
      <c r="K85" s="218"/>
      <c r="L85" s="4"/>
      <c r="M85" s="4"/>
      <c r="N85" s="4" t="s">
        <v>2</v>
      </c>
      <c r="O85" s="160"/>
      <c r="P85" s="4"/>
      <c r="Q85"/>
      <c r="R85"/>
      <c r="S85" s="4"/>
      <c r="T85" s="4"/>
      <c r="U85" s="4"/>
      <c r="V85" s="4"/>
      <c r="W85" s="4"/>
      <c r="X85" s="4"/>
      <c r="Y85" s="4"/>
    </row>
    <row r="86" spans="1:25" ht="18.75" customHeight="1" x14ac:dyDescent="0.25">
      <c r="A86" s="4"/>
      <c r="B86" s="4"/>
      <c r="C86" s="4" t="s">
        <v>7</v>
      </c>
      <c r="D86" s="4"/>
      <c r="E86" s="4"/>
      <c r="F86" s="4"/>
      <c r="G86" s="94"/>
      <c r="H86" s="4" t="s">
        <v>8</v>
      </c>
      <c r="I86" s="4"/>
      <c r="J86" s="217"/>
      <c r="K86" s="218"/>
      <c r="L86" s="4"/>
      <c r="M86" s="4"/>
      <c r="N86" s="4" t="s">
        <v>2</v>
      </c>
      <c r="O86" s="160"/>
      <c r="P86" s="4"/>
      <c r="Q86"/>
      <c r="R86"/>
      <c r="S86" s="4"/>
      <c r="T86" s="4"/>
      <c r="U86" s="4"/>
      <c r="V86" s="4"/>
      <c r="W86" s="4"/>
      <c r="X86" s="4"/>
      <c r="Y86" s="4"/>
    </row>
    <row r="87" spans="1:25" ht="18.75" customHeight="1" x14ac:dyDescent="0.25">
      <c r="A87" s="4"/>
      <c r="B87" s="4"/>
      <c r="C87" s="4" t="s">
        <v>7</v>
      </c>
      <c r="D87" s="4"/>
      <c r="E87" s="4"/>
      <c r="F87" s="4"/>
      <c r="G87" s="94"/>
      <c r="H87" s="4" t="s">
        <v>8</v>
      </c>
      <c r="I87" s="4"/>
      <c r="J87" s="217"/>
      <c r="K87" s="218"/>
      <c r="L87" s="4"/>
      <c r="M87" s="4"/>
      <c r="N87" s="5" t="s">
        <v>2</v>
      </c>
      <c r="O87" s="10"/>
      <c r="P87" s="4"/>
      <c r="Q87"/>
      <c r="R87"/>
      <c r="S87" s="4"/>
      <c r="T87" s="4"/>
      <c r="U87" s="4"/>
      <c r="V87" s="4"/>
      <c r="W87" s="4"/>
      <c r="X87" s="4"/>
      <c r="Y87" s="4"/>
    </row>
    <row r="88" spans="1:25" ht="18.75" customHeight="1" thickBot="1" x14ac:dyDescent="0.25">
      <c r="A88" s="4"/>
      <c r="B88" s="4"/>
      <c r="C88" s="4" t="s">
        <v>80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8" t="s">
        <v>2</v>
      </c>
      <c r="R88" s="101">
        <f>SUM(O83:O87)</f>
        <v>0</v>
      </c>
      <c r="S88" s="4"/>
      <c r="T88" s="4"/>
      <c r="U88" s="4"/>
      <c r="V88" s="4"/>
      <c r="W88" s="4"/>
      <c r="X88" s="4"/>
      <c r="Y88" s="4"/>
    </row>
    <row r="89" spans="1:25" ht="12" customHeight="1" thickTop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14"/>
      <c r="S89" s="4"/>
      <c r="T89" s="4"/>
      <c r="U89" s="4"/>
      <c r="V89" s="4"/>
      <c r="W89" s="4"/>
      <c r="X89" s="4"/>
      <c r="Y89" s="4"/>
    </row>
    <row r="90" spans="1:25" ht="18.75" customHeight="1" x14ac:dyDescent="0.4">
      <c r="A90" s="221" t="s">
        <v>91</v>
      </c>
      <c r="B90" s="220"/>
      <c r="C90" s="12" t="s">
        <v>85</v>
      </c>
      <c r="D90" s="12"/>
      <c r="E90" s="12"/>
      <c r="F90" s="12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8.75" customHeight="1" x14ac:dyDescent="0.25">
      <c r="A91" s="4"/>
      <c r="B91" s="4"/>
      <c r="C91" s="4" t="s">
        <v>7</v>
      </c>
      <c r="D91" s="4"/>
      <c r="E91" s="4"/>
      <c r="F91" s="4"/>
      <c r="G91" s="94"/>
      <c r="H91" s="4" t="s">
        <v>8</v>
      </c>
      <c r="I91" s="4"/>
      <c r="J91" s="217"/>
      <c r="K91" s="218"/>
      <c r="L91" s="4"/>
      <c r="M91" s="4"/>
      <c r="N91" s="4" t="s">
        <v>2</v>
      </c>
      <c r="O91" s="160"/>
      <c r="P91" s="4"/>
      <c r="Q91"/>
      <c r="R91"/>
      <c r="S91" s="4"/>
      <c r="T91" s="4"/>
      <c r="U91" s="4"/>
      <c r="V91" s="4"/>
      <c r="W91" s="4"/>
      <c r="X91" s="4"/>
      <c r="Y91" s="4"/>
    </row>
    <row r="92" spans="1:25" ht="18.75" customHeight="1" x14ac:dyDescent="0.25">
      <c r="A92" s="4"/>
      <c r="B92" s="4"/>
      <c r="C92" s="4" t="s">
        <v>7</v>
      </c>
      <c r="D92" s="4"/>
      <c r="E92" s="4"/>
      <c r="F92" s="4"/>
      <c r="G92" s="94"/>
      <c r="H92" s="4" t="s">
        <v>8</v>
      </c>
      <c r="I92" s="4"/>
      <c r="J92" s="217"/>
      <c r="K92" s="218"/>
      <c r="L92" s="4"/>
      <c r="M92" s="4"/>
      <c r="N92" s="4" t="s">
        <v>2</v>
      </c>
      <c r="O92" s="160"/>
      <c r="P92" s="4"/>
      <c r="Q92"/>
      <c r="R92"/>
      <c r="S92" s="4"/>
      <c r="T92" s="4"/>
      <c r="U92" s="4"/>
      <c r="V92" s="4"/>
      <c r="W92" s="4"/>
      <c r="X92" s="4"/>
      <c r="Y92" s="4"/>
    </row>
    <row r="93" spans="1:25" ht="18.75" customHeight="1" x14ac:dyDescent="0.25">
      <c r="A93" s="4"/>
      <c r="B93" s="4"/>
      <c r="C93" s="4" t="s">
        <v>7</v>
      </c>
      <c r="D93" s="4"/>
      <c r="E93" s="4"/>
      <c r="F93" s="4"/>
      <c r="G93" s="94"/>
      <c r="H93" s="4" t="s">
        <v>8</v>
      </c>
      <c r="I93" s="4"/>
      <c r="J93" s="217"/>
      <c r="K93" s="218"/>
      <c r="L93" s="4"/>
      <c r="M93" s="4"/>
      <c r="N93" s="4" t="s">
        <v>2</v>
      </c>
      <c r="O93" s="160"/>
      <c r="P93" s="4"/>
      <c r="Q93"/>
      <c r="R93"/>
      <c r="S93" s="4"/>
      <c r="T93" s="4"/>
      <c r="U93" s="4"/>
      <c r="V93" s="4"/>
      <c r="W93" s="4"/>
      <c r="X93" s="4"/>
      <c r="Y93" s="4"/>
    </row>
    <row r="94" spans="1:25" ht="18.75" customHeight="1" x14ac:dyDescent="0.25">
      <c r="A94" s="4"/>
      <c r="B94" s="4"/>
      <c r="C94" s="4" t="s">
        <v>7</v>
      </c>
      <c r="D94" s="4"/>
      <c r="E94" s="4"/>
      <c r="F94" s="4"/>
      <c r="G94" s="94"/>
      <c r="H94" s="4" t="s">
        <v>8</v>
      </c>
      <c r="I94" s="4"/>
      <c r="J94" s="217"/>
      <c r="K94" s="218"/>
      <c r="L94" s="4"/>
      <c r="M94" s="4"/>
      <c r="N94" s="4" t="s">
        <v>2</v>
      </c>
      <c r="O94" s="160"/>
      <c r="P94" s="4"/>
      <c r="Q94"/>
      <c r="R94"/>
      <c r="S94" s="4"/>
      <c r="T94" s="4"/>
      <c r="U94" s="4"/>
      <c r="V94" s="4"/>
      <c r="W94" s="4"/>
      <c r="X94" s="4"/>
      <c r="Y94" s="4"/>
    </row>
    <row r="95" spans="1:25" ht="18.75" customHeight="1" x14ac:dyDescent="0.25">
      <c r="A95" s="4"/>
      <c r="B95" s="4"/>
      <c r="C95" s="4" t="s">
        <v>7</v>
      </c>
      <c r="D95" s="4"/>
      <c r="E95" s="4"/>
      <c r="F95" s="4"/>
      <c r="G95" s="94"/>
      <c r="H95" s="4" t="s">
        <v>8</v>
      </c>
      <c r="I95" s="4"/>
      <c r="J95" s="217"/>
      <c r="K95" s="218"/>
      <c r="L95" s="4"/>
      <c r="M95" s="4"/>
      <c r="N95" s="5" t="s">
        <v>2</v>
      </c>
      <c r="O95" s="10"/>
      <c r="P95" s="4"/>
      <c r="Q95"/>
      <c r="R95"/>
      <c r="S95" s="4"/>
      <c r="T95" s="4"/>
      <c r="U95" s="4"/>
      <c r="V95" s="4"/>
      <c r="W95" s="4"/>
      <c r="X95" s="4"/>
      <c r="Y95" s="4"/>
    </row>
    <row r="96" spans="1:25" s="2" customFormat="1" ht="18.75" customHeight="1" thickBot="1" x14ac:dyDescent="0.25">
      <c r="A96" s="4"/>
      <c r="B96" s="4"/>
      <c r="C96" s="4" t="s">
        <v>130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8" t="s">
        <v>2</v>
      </c>
      <c r="R96" s="101">
        <f>SUM(O91:O95)</f>
        <v>0</v>
      </c>
      <c r="S96" s="4"/>
      <c r="T96" s="4"/>
      <c r="U96" s="4"/>
      <c r="V96" s="4"/>
      <c r="W96" s="4"/>
      <c r="X96" s="4"/>
      <c r="Y96" s="4"/>
    </row>
    <row r="97" spans="1:25" ht="12" customHeight="1" thickTop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8.75" customHeight="1" thickBot="1" x14ac:dyDescent="0.25">
      <c r="A98" s="13"/>
      <c r="B98" s="13" t="s">
        <v>15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 t="s">
        <v>2</v>
      </c>
      <c r="R98" s="97">
        <f>SUM(R80+R88+R96)</f>
        <v>0</v>
      </c>
      <c r="S98" s="98"/>
      <c r="T98" s="4"/>
      <c r="U98" s="4"/>
      <c r="V98" s="4"/>
      <c r="W98" s="4"/>
      <c r="X98" s="4"/>
      <c r="Y98" s="4"/>
    </row>
    <row r="99" spans="1:25" ht="18.75" customHeight="1" thickTop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102"/>
      <c r="S99" s="3"/>
      <c r="T99" s="4"/>
      <c r="U99" s="4"/>
      <c r="V99" s="4"/>
      <c r="W99" s="4"/>
      <c r="X99" s="4"/>
      <c r="Y99" s="4"/>
    </row>
    <row r="100" spans="1:25" ht="12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8.75" customHeight="1" x14ac:dyDescent="0.4">
      <c r="A101" s="219">
        <v>2.2999999999999998</v>
      </c>
      <c r="B101" s="220"/>
      <c r="C101" s="12" t="s">
        <v>22</v>
      </c>
      <c r="D101" s="12"/>
      <c r="E101" s="12"/>
      <c r="F101" s="12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2" customHeight="1" x14ac:dyDescent="0.4">
      <c r="A102" s="12"/>
      <c r="B102" s="12"/>
      <c r="C102" s="12"/>
      <c r="D102" s="12"/>
      <c r="E102" s="12"/>
      <c r="F102" s="12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8.75" customHeight="1" x14ac:dyDescent="0.2">
      <c r="A103" s="215">
        <v>2.1</v>
      </c>
      <c r="B103" s="216"/>
      <c r="C103" s="4" t="s">
        <v>19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 t="s">
        <v>2</v>
      </c>
      <c r="R103" s="14">
        <f>R65</f>
        <v>0</v>
      </c>
      <c r="S103" s="4"/>
      <c r="T103" s="4"/>
      <c r="U103" s="4"/>
      <c r="V103" s="4"/>
      <c r="W103" s="4"/>
      <c r="X103" s="4"/>
      <c r="Y103" s="4"/>
    </row>
    <row r="104" spans="1:25" ht="18.75" customHeight="1" x14ac:dyDescent="0.2">
      <c r="A104" s="215">
        <v>2.2000000000000002</v>
      </c>
      <c r="B104" s="216"/>
      <c r="C104" s="4" t="s">
        <v>87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 t="s">
        <v>2</v>
      </c>
      <c r="R104" s="14">
        <f>R98</f>
        <v>0</v>
      </c>
      <c r="S104" s="4"/>
      <c r="T104" s="4"/>
      <c r="U104" s="4"/>
      <c r="V104" s="4"/>
      <c r="W104" s="4"/>
      <c r="X104" s="4"/>
      <c r="Y104" s="4"/>
    </row>
    <row r="105" spans="1:25" ht="12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8.75" customHeight="1" thickBot="1" x14ac:dyDescent="0.25">
      <c r="A106" s="13"/>
      <c r="B106" s="13" t="s">
        <v>16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 t="s">
        <v>2</v>
      </c>
      <c r="R106" s="97">
        <f>ROUND(SUM(R103-R104)*2,1)/2</f>
        <v>0</v>
      </c>
      <c r="S106" s="98"/>
      <c r="T106" s="4"/>
      <c r="U106" s="4"/>
      <c r="V106" s="4"/>
      <c r="W106" s="4"/>
      <c r="X106" s="4"/>
      <c r="Y106" s="4"/>
    </row>
    <row r="107" spans="1:25" ht="12" customHeight="1" thickTop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8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8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8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4.2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4.25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19" ht="14.2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ht="14.2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</sheetData>
  <sheetProtection sheet="1" selectLockedCells="1"/>
  <mergeCells count="63">
    <mergeCell ref="J30:K30"/>
    <mergeCell ref="A2:B2"/>
    <mergeCell ref="C2:R2"/>
    <mergeCell ref="A5:B5"/>
    <mergeCell ref="G7:H7"/>
    <mergeCell ref="K9:L9"/>
    <mergeCell ref="K11:L11"/>
    <mergeCell ref="K13:L13"/>
    <mergeCell ref="A26:B26"/>
    <mergeCell ref="J28:K28"/>
    <mergeCell ref="J29:K29"/>
    <mergeCell ref="G17:H17"/>
    <mergeCell ref="K19:L19"/>
    <mergeCell ref="K21:L21"/>
    <mergeCell ref="K23:L23"/>
    <mergeCell ref="A16:B16"/>
    <mergeCell ref="A67:B67"/>
    <mergeCell ref="J31:K31"/>
    <mergeCell ref="J32:K32"/>
    <mergeCell ref="K34:L34"/>
    <mergeCell ref="K36:L36"/>
    <mergeCell ref="K38:L38"/>
    <mergeCell ref="A55:B55"/>
    <mergeCell ref="J46:K46"/>
    <mergeCell ref="J47:K47"/>
    <mergeCell ref="K49:L49"/>
    <mergeCell ref="K51:L51"/>
    <mergeCell ref="K53:L53"/>
    <mergeCell ref="A41:B41"/>
    <mergeCell ref="J43:K43"/>
    <mergeCell ref="J44:K44"/>
    <mergeCell ref="J45:K45"/>
    <mergeCell ref="H74:J74"/>
    <mergeCell ref="J57:K57"/>
    <mergeCell ref="J58:K58"/>
    <mergeCell ref="J59:K59"/>
    <mergeCell ref="J60:K60"/>
    <mergeCell ref="J61:K61"/>
    <mergeCell ref="A69:B69"/>
    <mergeCell ref="H70:J70"/>
    <mergeCell ref="H71:J71"/>
    <mergeCell ref="H72:J72"/>
    <mergeCell ref="H73:J73"/>
    <mergeCell ref="A90:B90"/>
    <mergeCell ref="H75:J75"/>
    <mergeCell ref="H76:J76"/>
    <mergeCell ref="H77:J77"/>
    <mergeCell ref="H78:J78"/>
    <mergeCell ref="H79:J79"/>
    <mergeCell ref="A82:B82"/>
    <mergeCell ref="J83:K83"/>
    <mergeCell ref="J84:K84"/>
    <mergeCell ref="J85:K85"/>
    <mergeCell ref="J86:K86"/>
    <mergeCell ref="J87:K87"/>
    <mergeCell ref="A103:B103"/>
    <mergeCell ref="A104:B104"/>
    <mergeCell ref="J91:K91"/>
    <mergeCell ref="J92:K92"/>
    <mergeCell ref="J93:K93"/>
    <mergeCell ref="J94:K94"/>
    <mergeCell ref="J95:K95"/>
    <mergeCell ref="A101:B101"/>
  </mergeCells>
  <pageMargins left="0.59055118110236227" right="0.59055118110236227" top="1.1811023622047245" bottom="0.47244094488188981" header="0.31496062992125984" footer="0.31496062992125984"/>
  <pageSetup paperSize="9" scale="90" fitToHeight="0" orientation="portrait" blackAndWhite="1" r:id="rId1"/>
  <headerFooter differentFirst="1" scaleWithDoc="0">
    <oddHeader>&amp;L&amp;"Arial,Standard"&amp;8&amp;G&amp;R&amp;"Arial,Standard"&amp;10&amp;G</oddHeader>
    <oddFooter>&amp;L&amp;"Arial,Standard"&amp;6 043.00.03 &amp;Z&amp;F&amp;R&amp;"Arial,Standard"&amp;6Seite &amp;P von &amp;N</oddFooter>
    <firstHeader xml:space="preserve">&amp;L&amp;"Arial,Standard"&amp;8&amp;G&amp;R&amp;"Arial,Standard"&amp;10
</firstHeader>
    <firstFooter>&amp;L&amp;"Arial,Standard"&amp;6 043.00.03 &amp;Z&amp;F&amp;R&amp;"Arial,Standard"&amp;6Seite &amp;P von &amp;N</firstFooter>
  </headerFooter>
  <rowBreaks count="1" manualBreakCount="1">
    <brk id="66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28"/>
  <sheetViews>
    <sheetView tabSelected="1" topLeftCell="A9" zoomScaleNormal="100" workbookViewId="0">
      <selection activeCell="A9" sqref="A9"/>
    </sheetView>
  </sheetViews>
  <sheetFormatPr baseColWidth="10" defaultColWidth="3.42578125" defaultRowHeight="12.75" x14ac:dyDescent="0.2"/>
  <cols>
    <col min="1" max="1" width="10.28515625" style="1" customWidth="1"/>
    <col min="2" max="2" width="7.140625" style="1" customWidth="1"/>
    <col min="3" max="3" width="3.42578125" style="1" customWidth="1"/>
    <col min="4" max="4" width="13.7109375" style="1" customWidth="1"/>
    <col min="5" max="5" width="16.42578125" style="1" customWidth="1"/>
    <col min="6" max="6" width="3.42578125" style="1" customWidth="1"/>
    <col min="7" max="7" width="15" style="1" customWidth="1"/>
    <col min="8" max="8" width="3.42578125" style="1" customWidth="1"/>
    <col min="9" max="9" width="1.42578125" style="1" customWidth="1"/>
    <col min="10" max="10" width="13.5703125" style="1" customWidth="1"/>
    <col min="11" max="11" width="3.42578125" style="1" customWidth="1"/>
    <col min="12" max="12" width="13.7109375" style="1" customWidth="1"/>
    <col min="13" max="13" width="15.7109375" style="1" hidden="1" customWidth="1"/>
    <col min="14" max="14" width="3.42578125" style="1" hidden="1" customWidth="1"/>
    <col min="15" max="15" width="3.42578125" style="1"/>
    <col min="16" max="16" width="10.42578125" style="1" customWidth="1"/>
    <col min="17" max="16384" width="3.42578125" style="1"/>
  </cols>
  <sheetData>
    <row r="1" spans="1:16" ht="3.75" customHeight="1" x14ac:dyDescent="0.25">
      <c r="A1" s="281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6" ht="25.15" customHeight="1" x14ac:dyDescent="0.2">
      <c r="A2" s="103">
        <v>3</v>
      </c>
      <c r="B2" s="282" t="s">
        <v>127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6" ht="6" customHeight="1" x14ac:dyDescent="0.25">
      <c r="A3" s="204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4"/>
      <c r="N3" s="4"/>
      <c r="O3" s="4"/>
      <c r="P3" s="4"/>
    </row>
    <row r="4" spans="1:16" ht="12" customHeight="1" x14ac:dyDescent="0.2">
      <c r="A4" s="284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4"/>
      <c r="N4" s="4"/>
      <c r="O4" s="4"/>
      <c r="P4" s="4"/>
    </row>
    <row r="5" spans="1:16" ht="6" customHeight="1" x14ac:dyDescent="0.25">
      <c r="A5" s="286"/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4"/>
      <c r="N5" s="4"/>
      <c r="O5" s="4"/>
      <c r="P5" s="4"/>
    </row>
    <row r="6" spans="1:16" s="89" customFormat="1" ht="15" x14ac:dyDescent="0.3">
      <c r="A6" s="288" t="s">
        <v>92</v>
      </c>
      <c r="B6" s="289"/>
      <c r="C6" s="290" t="s">
        <v>93</v>
      </c>
      <c r="D6" s="289"/>
      <c r="E6" s="104" t="s">
        <v>94</v>
      </c>
      <c r="F6" s="290" t="s">
        <v>95</v>
      </c>
      <c r="G6" s="289"/>
      <c r="H6" s="288" t="s">
        <v>96</v>
      </c>
      <c r="I6" s="290"/>
      <c r="J6" s="291"/>
      <c r="K6" s="288" t="s">
        <v>97</v>
      </c>
      <c r="L6" s="289"/>
    </row>
    <row r="7" spans="1:16" ht="12" customHeight="1" x14ac:dyDescent="0.25">
      <c r="A7" s="271"/>
      <c r="B7" s="254"/>
      <c r="C7" s="272" t="s">
        <v>98</v>
      </c>
      <c r="D7" s="273"/>
      <c r="E7" s="105" t="s">
        <v>98</v>
      </c>
      <c r="F7" s="272" t="s">
        <v>98</v>
      </c>
      <c r="G7" s="274"/>
      <c r="H7" s="275" t="s">
        <v>98</v>
      </c>
      <c r="I7" s="272"/>
      <c r="J7" s="274"/>
      <c r="K7" s="275" t="s">
        <v>98</v>
      </c>
      <c r="L7" s="273"/>
      <c r="M7" s="4"/>
      <c r="N7" s="4"/>
      <c r="O7" s="4"/>
      <c r="P7" s="4"/>
    </row>
    <row r="8" spans="1:16" s="107" customFormat="1" ht="9.9499999999999993" customHeight="1" x14ac:dyDescent="0.25">
      <c r="A8" s="276"/>
      <c r="B8" s="277"/>
      <c r="C8" s="278">
        <v>1</v>
      </c>
      <c r="D8" s="279"/>
      <c r="E8" s="106">
        <v>2</v>
      </c>
      <c r="F8" s="278" t="s">
        <v>99</v>
      </c>
      <c r="G8" s="279"/>
      <c r="H8" s="276">
        <v>4</v>
      </c>
      <c r="I8" s="278"/>
      <c r="J8" s="280"/>
      <c r="K8" s="276" t="s">
        <v>100</v>
      </c>
      <c r="L8" s="277"/>
    </row>
    <row r="9" spans="1:16" ht="18.75" customHeight="1" x14ac:dyDescent="0.3">
      <c r="A9" s="108">
        <v>111</v>
      </c>
      <c r="B9" s="109" t="s">
        <v>29</v>
      </c>
      <c r="C9" s="163"/>
      <c r="D9" s="110"/>
      <c r="E9" s="111"/>
      <c r="F9" s="151"/>
      <c r="G9" s="152"/>
      <c r="H9" s="270"/>
      <c r="I9" s="268"/>
      <c r="J9" s="264"/>
      <c r="K9" s="270"/>
      <c r="L9" s="264"/>
      <c r="M9" s="4"/>
      <c r="N9" s="4"/>
      <c r="O9" s="4"/>
      <c r="P9" s="4"/>
    </row>
    <row r="10" spans="1:16" ht="18.75" customHeight="1" x14ac:dyDescent="0.25">
      <c r="A10" s="112">
        <f>A9</f>
        <v>111</v>
      </c>
      <c r="B10" s="113" t="s">
        <v>102</v>
      </c>
      <c r="C10" s="251">
        <v>0</v>
      </c>
      <c r="D10" s="252"/>
      <c r="E10" s="114">
        <v>0</v>
      </c>
      <c r="F10" s="253">
        <f>C10+E10</f>
        <v>0</v>
      </c>
      <c r="G10" s="254"/>
      <c r="H10" s="255">
        <v>0</v>
      </c>
      <c r="I10" s="256"/>
      <c r="J10" s="257"/>
      <c r="K10" s="253">
        <f>H10-F10</f>
        <v>0</v>
      </c>
      <c r="L10" s="258"/>
      <c r="M10" s="4"/>
      <c r="N10" s="4"/>
      <c r="O10" s="4"/>
      <c r="P10" s="4"/>
    </row>
    <row r="11" spans="1:16" ht="18.75" customHeight="1" x14ac:dyDescent="0.25">
      <c r="A11" s="112">
        <f>A9</f>
        <v>111</v>
      </c>
      <c r="B11" s="113" t="s">
        <v>102</v>
      </c>
      <c r="C11" s="251">
        <v>0</v>
      </c>
      <c r="D11" s="252"/>
      <c r="E11" s="114">
        <v>0</v>
      </c>
      <c r="F11" s="253">
        <f>C11+E11</f>
        <v>0</v>
      </c>
      <c r="G11" s="254"/>
      <c r="H11" s="255">
        <v>0</v>
      </c>
      <c r="I11" s="256"/>
      <c r="J11" s="257"/>
      <c r="K11" s="253">
        <f>H11-F11</f>
        <v>0</v>
      </c>
      <c r="L11" s="258"/>
      <c r="M11" s="4"/>
      <c r="N11" s="4"/>
      <c r="O11" s="4"/>
      <c r="P11" s="4"/>
    </row>
    <row r="12" spans="1:16" ht="18.75" customHeight="1" x14ac:dyDescent="0.25">
      <c r="A12" s="112">
        <f>A9</f>
        <v>111</v>
      </c>
      <c r="B12" s="113" t="s">
        <v>102</v>
      </c>
      <c r="C12" s="251">
        <v>0</v>
      </c>
      <c r="D12" s="252"/>
      <c r="E12" s="114">
        <v>0</v>
      </c>
      <c r="F12" s="253">
        <f>C12+E12</f>
        <v>0</v>
      </c>
      <c r="G12" s="254"/>
      <c r="H12" s="255">
        <v>0</v>
      </c>
      <c r="I12" s="256"/>
      <c r="J12" s="257"/>
      <c r="K12" s="253">
        <f>H12-F12</f>
        <v>0</v>
      </c>
      <c r="L12" s="258"/>
      <c r="M12" s="4"/>
      <c r="N12" s="4"/>
      <c r="O12" s="4"/>
      <c r="P12" s="4"/>
    </row>
    <row r="13" spans="1:16" ht="18.75" customHeight="1" x14ac:dyDescent="0.25">
      <c r="A13" s="112">
        <f>A9</f>
        <v>111</v>
      </c>
      <c r="B13" s="113" t="s">
        <v>102</v>
      </c>
      <c r="C13" s="237">
        <v>0</v>
      </c>
      <c r="D13" s="238"/>
      <c r="E13" s="114">
        <v>0</v>
      </c>
      <c r="F13" s="239">
        <f>C13+E13</f>
        <v>0</v>
      </c>
      <c r="G13" s="240"/>
      <c r="H13" s="241">
        <v>0</v>
      </c>
      <c r="I13" s="242"/>
      <c r="J13" s="243"/>
      <c r="K13" s="239">
        <f>H13-F13</f>
        <v>0</v>
      </c>
      <c r="L13" s="244"/>
      <c r="M13" s="4"/>
      <c r="N13" s="4"/>
      <c r="O13" s="4"/>
      <c r="P13" s="4"/>
    </row>
    <row r="14" spans="1:16" s="89" customFormat="1" ht="18.75" customHeight="1" x14ac:dyDescent="0.4">
      <c r="A14" s="115" t="s">
        <v>103</v>
      </c>
      <c r="B14" s="116">
        <f>A9</f>
        <v>111</v>
      </c>
      <c r="C14" s="245">
        <f>SUM(C10:D13)</f>
        <v>0</v>
      </c>
      <c r="D14" s="246"/>
      <c r="E14" s="117">
        <f>SUM(E10:E13)</f>
        <v>0</v>
      </c>
      <c r="F14" s="247">
        <f>SUM(F10:G13)</f>
        <v>0</v>
      </c>
      <c r="G14" s="246"/>
      <c r="H14" s="247">
        <f>SUM(H10:J13)</f>
        <v>0</v>
      </c>
      <c r="I14" s="248"/>
      <c r="J14" s="249"/>
      <c r="K14" s="247">
        <f>SUM(K10:L13)</f>
        <v>0</v>
      </c>
      <c r="L14" s="250"/>
      <c r="M14" s="12"/>
      <c r="N14" s="12"/>
      <c r="O14" s="12"/>
      <c r="P14" s="118" t="e">
        <f>H14/F14</f>
        <v>#DIV/0!</v>
      </c>
    </row>
    <row r="15" spans="1:16" ht="18.75" customHeight="1" x14ac:dyDescent="0.3">
      <c r="A15" s="108">
        <v>112</v>
      </c>
      <c r="B15" s="109" t="s">
        <v>126</v>
      </c>
      <c r="C15" s="163"/>
      <c r="D15" s="110"/>
      <c r="E15" s="111"/>
      <c r="F15" s="151"/>
      <c r="G15" s="152"/>
      <c r="H15" s="270"/>
      <c r="I15" s="268"/>
      <c r="J15" s="264"/>
      <c r="K15" s="270"/>
      <c r="L15" s="264"/>
      <c r="M15" s="4"/>
      <c r="N15" s="4"/>
      <c r="O15" s="4"/>
      <c r="P15" s="4"/>
    </row>
    <row r="16" spans="1:16" ht="18.75" customHeight="1" x14ac:dyDescent="0.25">
      <c r="A16" s="112">
        <f>A15</f>
        <v>112</v>
      </c>
      <c r="B16" s="113" t="s">
        <v>102</v>
      </c>
      <c r="C16" s="251">
        <v>0</v>
      </c>
      <c r="D16" s="252"/>
      <c r="E16" s="114">
        <v>0</v>
      </c>
      <c r="F16" s="253">
        <f>C16+E16</f>
        <v>0</v>
      </c>
      <c r="G16" s="254"/>
      <c r="H16" s="255">
        <v>0</v>
      </c>
      <c r="I16" s="256"/>
      <c r="J16" s="257"/>
      <c r="K16" s="253">
        <f>H16-F16</f>
        <v>0</v>
      </c>
      <c r="L16" s="258"/>
      <c r="M16" s="4"/>
      <c r="N16" s="4"/>
      <c r="O16" s="4"/>
      <c r="P16" s="4"/>
    </row>
    <row r="17" spans="1:16" ht="18.75" customHeight="1" x14ac:dyDescent="0.25">
      <c r="A17" s="112">
        <f>A15</f>
        <v>112</v>
      </c>
      <c r="B17" s="113" t="s">
        <v>102</v>
      </c>
      <c r="C17" s="251">
        <v>0</v>
      </c>
      <c r="D17" s="252"/>
      <c r="E17" s="114">
        <v>0</v>
      </c>
      <c r="F17" s="253">
        <f>C17+E17</f>
        <v>0</v>
      </c>
      <c r="G17" s="254"/>
      <c r="H17" s="255">
        <v>0</v>
      </c>
      <c r="I17" s="256"/>
      <c r="J17" s="257"/>
      <c r="K17" s="253">
        <f>H17-F17</f>
        <v>0</v>
      </c>
      <c r="L17" s="258"/>
      <c r="M17" s="4"/>
      <c r="N17" s="4"/>
      <c r="O17" s="4"/>
      <c r="P17" s="4"/>
    </row>
    <row r="18" spans="1:16" ht="18.75" customHeight="1" x14ac:dyDescent="0.25">
      <c r="A18" s="112">
        <f>A15</f>
        <v>112</v>
      </c>
      <c r="B18" s="113" t="s">
        <v>102</v>
      </c>
      <c r="C18" s="251">
        <v>0</v>
      </c>
      <c r="D18" s="252"/>
      <c r="E18" s="114">
        <v>0</v>
      </c>
      <c r="F18" s="253">
        <f>C18+E18</f>
        <v>0</v>
      </c>
      <c r="G18" s="254"/>
      <c r="H18" s="255">
        <v>0</v>
      </c>
      <c r="I18" s="256"/>
      <c r="J18" s="257"/>
      <c r="K18" s="253">
        <f>H18-F18</f>
        <v>0</v>
      </c>
      <c r="L18" s="258"/>
      <c r="M18" s="4"/>
      <c r="N18" s="4"/>
      <c r="O18" s="4"/>
      <c r="P18" s="4"/>
    </row>
    <row r="19" spans="1:16" ht="18.75" customHeight="1" x14ac:dyDescent="0.25">
      <c r="A19" s="112">
        <f>A15</f>
        <v>112</v>
      </c>
      <c r="B19" s="113" t="s">
        <v>102</v>
      </c>
      <c r="C19" s="237">
        <v>0</v>
      </c>
      <c r="D19" s="238"/>
      <c r="E19" s="114">
        <v>0</v>
      </c>
      <c r="F19" s="239">
        <f>C19+E19</f>
        <v>0</v>
      </c>
      <c r="G19" s="240"/>
      <c r="H19" s="241">
        <v>0</v>
      </c>
      <c r="I19" s="242"/>
      <c r="J19" s="243"/>
      <c r="K19" s="239">
        <f>H19-F19</f>
        <v>0</v>
      </c>
      <c r="L19" s="244"/>
      <c r="M19" s="4"/>
      <c r="N19" s="4"/>
      <c r="O19" s="4"/>
      <c r="P19" s="4"/>
    </row>
    <row r="20" spans="1:16" s="89" customFormat="1" ht="18.75" customHeight="1" x14ac:dyDescent="0.4">
      <c r="A20" s="115" t="s">
        <v>103</v>
      </c>
      <c r="B20" s="116">
        <f>A15</f>
        <v>112</v>
      </c>
      <c r="C20" s="245">
        <f>SUM(C16:D19)</f>
        <v>0</v>
      </c>
      <c r="D20" s="246"/>
      <c r="E20" s="117">
        <f>SUM(E16:E19)</f>
        <v>0</v>
      </c>
      <c r="F20" s="247">
        <f>SUM(F16:G19)</f>
        <v>0</v>
      </c>
      <c r="G20" s="246"/>
      <c r="H20" s="247">
        <f>SUM(H16:J19)</f>
        <v>0</v>
      </c>
      <c r="I20" s="248"/>
      <c r="J20" s="249"/>
      <c r="K20" s="247">
        <f>SUM(K16:L19)</f>
        <v>0</v>
      </c>
      <c r="L20" s="250"/>
      <c r="M20" s="12"/>
      <c r="N20" s="12"/>
      <c r="O20" s="12"/>
      <c r="P20" s="118" t="e">
        <f>H20/F20</f>
        <v>#DIV/0!</v>
      </c>
    </row>
    <row r="21" spans="1:16" ht="18.75" customHeight="1" collapsed="1" x14ac:dyDescent="0.3">
      <c r="A21" s="108">
        <v>113</v>
      </c>
      <c r="B21" s="109" t="s">
        <v>101</v>
      </c>
      <c r="C21" s="163"/>
      <c r="D21" s="110"/>
      <c r="E21" s="111"/>
      <c r="F21" s="151"/>
      <c r="G21" s="162"/>
      <c r="H21" s="270"/>
      <c r="I21" s="268"/>
      <c r="J21" s="264"/>
      <c r="K21" s="270"/>
      <c r="L21" s="264"/>
      <c r="M21" s="4"/>
      <c r="N21" s="4"/>
      <c r="O21" s="4"/>
      <c r="P21" s="4"/>
    </row>
    <row r="22" spans="1:16" ht="18.75" customHeight="1" x14ac:dyDescent="0.25">
      <c r="A22" s="112">
        <f>A21</f>
        <v>113</v>
      </c>
      <c r="B22" s="113" t="s">
        <v>102</v>
      </c>
      <c r="C22" s="251">
        <v>0</v>
      </c>
      <c r="D22" s="252"/>
      <c r="E22" s="114">
        <v>0</v>
      </c>
      <c r="F22" s="253">
        <f>C22+E22</f>
        <v>0</v>
      </c>
      <c r="G22" s="254"/>
      <c r="H22" s="255">
        <v>0</v>
      </c>
      <c r="I22" s="256"/>
      <c r="J22" s="257"/>
      <c r="K22" s="253">
        <f>H22-F22</f>
        <v>0</v>
      </c>
      <c r="L22" s="258"/>
      <c r="M22" s="4"/>
      <c r="N22" s="4"/>
      <c r="O22" s="4"/>
      <c r="P22" s="4"/>
    </row>
    <row r="23" spans="1:16" ht="18.75" customHeight="1" x14ac:dyDescent="0.25">
      <c r="A23" s="112">
        <f>A21</f>
        <v>113</v>
      </c>
      <c r="B23" s="113" t="s">
        <v>102</v>
      </c>
      <c r="C23" s="251">
        <v>0</v>
      </c>
      <c r="D23" s="252"/>
      <c r="E23" s="114">
        <v>0</v>
      </c>
      <c r="F23" s="253">
        <f>C23+E23</f>
        <v>0</v>
      </c>
      <c r="G23" s="254"/>
      <c r="H23" s="255">
        <v>0</v>
      </c>
      <c r="I23" s="256"/>
      <c r="J23" s="257"/>
      <c r="K23" s="253">
        <f>H23-F23</f>
        <v>0</v>
      </c>
      <c r="L23" s="258"/>
      <c r="M23" s="4"/>
      <c r="N23" s="4"/>
      <c r="O23" s="4"/>
      <c r="P23" s="4"/>
    </row>
    <row r="24" spans="1:16" ht="18.75" customHeight="1" x14ac:dyDescent="0.25">
      <c r="A24" s="112">
        <f>A21</f>
        <v>113</v>
      </c>
      <c r="B24" s="113" t="s">
        <v>102</v>
      </c>
      <c r="C24" s="251">
        <v>0</v>
      </c>
      <c r="D24" s="252"/>
      <c r="E24" s="114">
        <v>0</v>
      </c>
      <c r="F24" s="253">
        <f>C24+E24</f>
        <v>0</v>
      </c>
      <c r="G24" s="254"/>
      <c r="H24" s="255">
        <v>0</v>
      </c>
      <c r="I24" s="256"/>
      <c r="J24" s="257"/>
      <c r="K24" s="253">
        <f>H24-F24</f>
        <v>0</v>
      </c>
      <c r="L24" s="258"/>
      <c r="M24" s="4"/>
      <c r="N24" s="4"/>
      <c r="O24" s="4"/>
      <c r="P24" s="4"/>
    </row>
    <row r="25" spans="1:16" ht="18.75" customHeight="1" x14ac:dyDescent="0.25">
      <c r="A25" s="112">
        <f>A21</f>
        <v>113</v>
      </c>
      <c r="B25" s="113" t="s">
        <v>102</v>
      </c>
      <c r="C25" s="237">
        <v>0</v>
      </c>
      <c r="D25" s="238"/>
      <c r="E25" s="114">
        <v>0</v>
      </c>
      <c r="F25" s="239">
        <f>C25+E25</f>
        <v>0</v>
      </c>
      <c r="G25" s="240"/>
      <c r="H25" s="241">
        <v>0</v>
      </c>
      <c r="I25" s="242"/>
      <c r="J25" s="243"/>
      <c r="K25" s="239">
        <f>H25-F25</f>
        <v>0</v>
      </c>
      <c r="L25" s="244"/>
      <c r="M25" s="4"/>
      <c r="N25" s="4"/>
      <c r="O25" s="4"/>
      <c r="P25" s="4"/>
    </row>
    <row r="26" spans="1:16" s="89" customFormat="1" ht="18.75" customHeight="1" x14ac:dyDescent="0.4">
      <c r="A26" s="115" t="s">
        <v>103</v>
      </c>
      <c r="B26" s="116">
        <f>A21</f>
        <v>113</v>
      </c>
      <c r="C26" s="245">
        <f>SUM(C22:D25)</f>
        <v>0</v>
      </c>
      <c r="D26" s="246"/>
      <c r="E26" s="117">
        <f>SUM(E22:E25)</f>
        <v>0</v>
      </c>
      <c r="F26" s="247">
        <f>SUM(F22:G25)</f>
        <v>0</v>
      </c>
      <c r="G26" s="246"/>
      <c r="H26" s="247">
        <f>SUM(H22:J25)</f>
        <v>0</v>
      </c>
      <c r="I26" s="248"/>
      <c r="J26" s="249"/>
      <c r="K26" s="247">
        <f>SUM(K22:L25)</f>
        <v>0</v>
      </c>
      <c r="L26" s="250"/>
      <c r="M26" s="12"/>
      <c r="N26" s="12"/>
      <c r="O26" s="12"/>
      <c r="P26" s="118" t="e">
        <f>H26/F26</f>
        <v>#DIV/0!</v>
      </c>
    </row>
    <row r="27" spans="1:16" s="89" customFormat="1" ht="18.75" customHeight="1" x14ac:dyDescent="0.4">
      <c r="A27" s="108">
        <v>116</v>
      </c>
      <c r="B27" s="109" t="s">
        <v>104</v>
      </c>
      <c r="C27" s="163"/>
      <c r="D27" s="110"/>
      <c r="E27" s="119"/>
      <c r="F27" s="150"/>
      <c r="G27" s="162"/>
      <c r="H27" s="269"/>
      <c r="I27" s="268"/>
      <c r="J27" s="264"/>
      <c r="K27" s="269"/>
      <c r="L27" s="264"/>
      <c r="M27" s="12"/>
      <c r="N27" s="12"/>
      <c r="O27" s="12"/>
      <c r="P27" s="12"/>
    </row>
    <row r="28" spans="1:16" ht="18.75" customHeight="1" x14ac:dyDescent="0.25">
      <c r="A28" s="112">
        <f>A27</f>
        <v>116</v>
      </c>
      <c r="B28" s="113" t="s">
        <v>102</v>
      </c>
      <c r="C28" s="251">
        <v>0</v>
      </c>
      <c r="D28" s="252"/>
      <c r="E28" s="114">
        <v>0</v>
      </c>
      <c r="F28" s="253">
        <f>C28+E28</f>
        <v>0</v>
      </c>
      <c r="G28" s="254"/>
      <c r="H28" s="255">
        <v>0</v>
      </c>
      <c r="I28" s="256"/>
      <c r="J28" s="257"/>
      <c r="K28" s="253">
        <f>H28-F28</f>
        <v>0</v>
      </c>
      <c r="L28" s="258"/>
      <c r="M28" s="4"/>
      <c r="N28" s="4"/>
      <c r="O28" s="4"/>
      <c r="P28" s="4"/>
    </row>
    <row r="29" spans="1:16" ht="18.75" customHeight="1" x14ac:dyDescent="0.25">
      <c r="A29" s="112">
        <f>A27</f>
        <v>116</v>
      </c>
      <c r="B29" s="113" t="s">
        <v>102</v>
      </c>
      <c r="C29" s="251">
        <v>0</v>
      </c>
      <c r="D29" s="252"/>
      <c r="E29" s="114">
        <v>0</v>
      </c>
      <c r="F29" s="253">
        <f>C29+E29</f>
        <v>0</v>
      </c>
      <c r="G29" s="254"/>
      <c r="H29" s="255">
        <v>0</v>
      </c>
      <c r="I29" s="256"/>
      <c r="J29" s="257"/>
      <c r="K29" s="253">
        <f>H29-F29</f>
        <v>0</v>
      </c>
      <c r="L29" s="258"/>
      <c r="M29" s="4"/>
      <c r="N29" s="4"/>
      <c r="O29" s="4"/>
      <c r="P29" s="4"/>
    </row>
    <row r="30" spans="1:16" ht="18.75" customHeight="1" x14ac:dyDescent="0.25">
      <c r="A30" s="112">
        <f>A27</f>
        <v>116</v>
      </c>
      <c r="B30" s="113" t="s">
        <v>102</v>
      </c>
      <c r="C30" s="251">
        <v>0</v>
      </c>
      <c r="D30" s="252"/>
      <c r="E30" s="114">
        <v>0</v>
      </c>
      <c r="F30" s="253">
        <f>C30+E30</f>
        <v>0</v>
      </c>
      <c r="G30" s="254"/>
      <c r="H30" s="255">
        <v>0</v>
      </c>
      <c r="I30" s="256"/>
      <c r="J30" s="257"/>
      <c r="K30" s="253">
        <f>H30-F30</f>
        <v>0</v>
      </c>
      <c r="L30" s="258"/>
      <c r="M30" s="4"/>
      <c r="N30" s="4"/>
      <c r="O30" s="4"/>
      <c r="P30" s="4"/>
    </row>
    <row r="31" spans="1:16" ht="18.75" customHeight="1" x14ac:dyDescent="0.25">
      <c r="A31" s="112">
        <f>A27</f>
        <v>116</v>
      </c>
      <c r="B31" s="113" t="s">
        <v>102</v>
      </c>
      <c r="C31" s="237">
        <v>0</v>
      </c>
      <c r="D31" s="238"/>
      <c r="E31" s="114">
        <v>0</v>
      </c>
      <c r="F31" s="239">
        <f>C31+E31</f>
        <v>0</v>
      </c>
      <c r="G31" s="240"/>
      <c r="H31" s="241">
        <v>0</v>
      </c>
      <c r="I31" s="242"/>
      <c r="J31" s="243"/>
      <c r="K31" s="239">
        <f>H31-F31</f>
        <v>0</v>
      </c>
      <c r="L31" s="244"/>
      <c r="M31" s="4"/>
      <c r="N31" s="4"/>
      <c r="O31" s="4"/>
      <c r="P31" s="4"/>
    </row>
    <row r="32" spans="1:16" s="89" customFormat="1" ht="18.75" customHeight="1" x14ac:dyDescent="0.4">
      <c r="A32" s="115" t="s">
        <v>103</v>
      </c>
      <c r="B32" s="116">
        <f>A27</f>
        <v>116</v>
      </c>
      <c r="C32" s="245">
        <f>SUM(C28:D31)</f>
        <v>0</v>
      </c>
      <c r="D32" s="246"/>
      <c r="E32" s="117">
        <f>SUM(E28:E31)</f>
        <v>0</v>
      </c>
      <c r="F32" s="247">
        <f>SUM(F28:G31)</f>
        <v>0</v>
      </c>
      <c r="G32" s="246"/>
      <c r="H32" s="247">
        <f>SUM(H28:J31)</f>
        <v>0</v>
      </c>
      <c r="I32" s="248"/>
      <c r="J32" s="249"/>
      <c r="K32" s="247">
        <f>SUM(K28:L31)</f>
        <v>0</v>
      </c>
      <c r="L32" s="250"/>
      <c r="M32" s="12"/>
      <c r="N32" s="12"/>
      <c r="P32" s="118" t="e">
        <f>H32/F32</f>
        <v>#DIV/0!</v>
      </c>
    </row>
    <row r="33" spans="1:16" s="89" customFormat="1" ht="18.75" customHeight="1" x14ac:dyDescent="0.4">
      <c r="A33" s="108">
        <v>117</v>
      </c>
      <c r="B33" s="109" t="s">
        <v>105</v>
      </c>
      <c r="C33" s="163"/>
      <c r="D33" s="120"/>
      <c r="E33" s="121"/>
      <c r="F33" s="161"/>
      <c r="G33" s="162"/>
      <c r="H33" s="261"/>
      <c r="I33" s="268"/>
      <c r="J33" s="264"/>
      <c r="K33" s="261"/>
      <c r="L33" s="264"/>
      <c r="M33" s="12"/>
      <c r="N33" s="12"/>
      <c r="O33" s="12"/>
      <c r="P33" s="12"/>
    </row>
    <row r="34" spans="1:16" ht="18.75" customHeight="1" x14ac:dyDescent="0.25">
      <c r="A34" s="112">
        <f>A33</f>
        <v>117</v>
      </c>
      <c r="B34" s="113" t="s">
        <v>102</v>
      </c>
      <c r="C34" s="251">
        <v>0</v>
      </c>
      <c r="D34" s="252"/>
      <c r="E34" s="114">
        <v>0</v>
      </c>
      <c r="F34" s="253">
        <f>C34+E34</f>
        <v>0</v>
      </c>
      <c r="G34" s="254"/>
      <c r="H34" s="255">
        <v>0</v>
      </c>
      <c r="I34" s="256"/>
      <c r="J34" s="257"/>
      <c r="K34" s="253">
        <f>H34-F34</f>
        <v>0</v>
      </c>
      <c r="L34" s="258"/>
      <c r="M34" s="4"/>
      <c r="N34" s="4"/>
      <c r="O34" s="4"/>
      <c r="P34" s="4"/>
    </row>
    <row r="35" spans="1:16" ht="18.75" customHeight="1" x14ac:dyDescent="0.25">
      <c r="A35" s="112">
        <f>A33</f>
        <v>117</v>
      </c>
      <c r="B35" s="113" t="s">
        <v>102</v>
      </c>
      <c r="C35" s="251">
        <v>0</v>
      </c>
      <c r="D35" s="252"/>
      <c r="E35" s="114">
        <v>0</v>
      </c>
      <c r="F35" s="253">
        <f>C35+E35</f>
        <v>0</v>
      </c>
      <c r="G35" s="254"/>
      <c r="H35" s="255">
        <v>0</v>
      </c>
      <c r="I35" s="256"/>
      <c r="J35" s="257"/>
      <c r="K35" s="253">
        <f>H35-F35</f>
        <v>0</v>
      </c>
      <c r="L35" s="258"/>
      <c r="M35" s="4"/>
      <c r="N35" s="4"/>
      <c r="O35" s="4"/>
      <c r="P35" s="4"/>
    </row>
    <row r="36" spans="1:16" ht="18.75" customHeight="1" x14ac:dyDescent="0.25">
      <c r="A36" s="112">
        <f>A33</f>
        <v>117</v>
      </c>
      <c r="B36" s="113" t="s">
        <v>102</v>
      </c>
      <c r="C36" s="251">
        <v>0</v>
      </c>
      <c r="D36" s="252"/>
      <c r="E36" s="114">
        <v>0</v>
      </c>
      <c r="F36" s="253">
        <f>C36+E36</f>
        <v>0</v>
      </c>
      <c r="G36" s="254"/>
      <c r="H36" s="255">
        <v>0</v>
      </c>
      <c r="I36" s="256"/>
      <c r="J36" s="257"/>
      <c r="K36" s="253">
        <f>H36-F36</f>
        <v>0</v>
      </c>
      <c r="L36" s="258"/>
      <c r="M36" s="4"/>
      <c r="N36" s="4"/>
      <c r="O36" s="4"/>
      <c r="P36" s="4"/>
    </row>
    <row r="37" spans="1:16" ht="18.75" customHeight="1" x14ac:dyDescent="0.25">
      <c r="A37" s="112">
        <f>A33</f>
        <v>117</v>
      </c>
      <c r="B37" s="113" t="s">
        <v>102</v>
      </c>
      <c r="C37" s="237">
        <v>0</v>
      </c>
      <c r="D37" s="238"/>
      <c r="E37" s="114">
        <v>0</v>
      </c>
      <c r="F37" s="239">
        <f>C37+E37</f>
        <v>0</v>
      </c>
      <c r="G37" s="240"/>
      <c r="H37" s="241">
        <v>0</v>
      </c>
      <c r="I37" s="242"/>
      <c r="J37" s="243"/>
      <c r="K37" s="239">
        <f>H37-F37</f>
        <v>0</v>
      </c>
      <c r="L37" s="244"/>
      <c r="M37" s="4"/>
      <c r="N37" s="4"/>
      <c r="O37" s="4"/>
      <c r="P37" s="4"/>
    </row>
    <row r="38" spans="1:16" s="89" customFormat="1" ht="18.75" customHeight="1" x14ac:dyDescent="0.4">
      <c r="A38" s="115" t="s">
        <v>103</v>
      </c>
      <c r="B38" s="116">
        <f>A33</f>
        <v>117</v>
      </c>
      <c r="C38" s="245">
        <f>SUM(C34:D37)</f>
        <v>0</v>
      </c>
      <c r="D38" s="246"/>
      <c r="E38" s="117">
        <f>SUM(E34:E37)</f>
        <v>0</v>
      </c>
      <c r="F38" s="247">
        <f>SUM(F34:G37)</f>
        <v>0</v>
      </c>
      <c r="G38" s="246"/>
      <c r="H38" s="247">
        <f>SUM(H34:J37)</f>
        <v>0</v>
      </c>
      <c r="I38" s="248"/>
      <c r="J38" s="249"/>
      <c r="K38" s="247">
        <f>SUM(K34:L37)</f>
        <v>0</v>
      </c>
      <c r="L38" s="250"/>
      <c r="M38" s="12"/>
      <c r="N38" s="12"/>
      <c r="O38" s="12"/>
      <c r="P38" s="118" t="e">
        <f>H38/F38</f>
        <v>#DIV/0!</v>
      </c>
    </row>
    <row r="39" spans="1:16" s="89" customFormat="1" ht="18.75" customHeight="1" x14ac:dyDescent="0.4">
      <c r="A39" s="108">
        <v>151</v>
      </c>
      <c r="B39" s="109" t="s">
        <v>106</v>
      </c>
      <c r="C39" s="163"/>
      <c r="D39" s="120"/>
      <c r="E39" s="121"/>
      <c r="F39" s="161"/>
      <c r="G39" s="162"/>
      <c r="H39" s="261"/>
      <c r="I39" s="262"/>
      <c r="J39" s="263"/>
      <c r="K39" s="261"/>
      <c r="L39" s="264"/>
      <c r="M39" s="12"/>
      <c r="N39" s="12"/>
      <c r="O39" s="12"/>
      <c r="P39" s="12"/>
    </row>
    <row r="40" spans="1:16" ht="18.75" customHeight="1" x14ac:dyDescent="0.25">
      <c r="A40" s="112">
        <f>A39</f>
        <v>151</v>
      </c>
      <c r="B40" s="113" t="s">
        <v>102</v>
      </c>
      <c r="C40" s="251">
        <v>0</v>
      </c>
      <c r="D40" s="252"/>
      <c r="E40" s="114">
        <v>0</v>
      </c>
      <c r="F40" s="253">
        <f>C40+E40</f>
        <v>0</v>
      </c>
      <c r="G40" s="254"/>
      <c r="H40" s="255">
        <v>0</v>
      </c>
      <c r="I40" s="256"/>
      <c r="J40" s="257"/>
      <c r="K40" s="253">
        <f>H40-F40</f>
        <v>0</v>
      </c>
      <c r="L40" s="258"/>
      <c r="M40" s="4"/>
      <c r="N40" s="4"/>
      <c r="O40" s="4"/>
      <c r="P40" s="4"/>
    </row>
    <row r="41" spans="1:16" ht="18.75" customHeight="1" x14ac:dyDescent="0.25">
      <c r="A41" s="112">
        <f>A39</f>
        <v>151</v>
      </c>
      <c r="B41" s="113" t="s">
        <v>102</v>
      </c>
      <c r="C41" s="251">
        <v>0</v>
      </c>
      <c r="D41" s="252"/>
      <c r="E41" s="114">
        <v>0</v>
      </c>
      <c r="F41" s="253">
        <f>C41+E41</f>
        <v>0</v>
      </c>
      <c r="G41" s="254"/>
      <c r="H41" s="255">
        <v>0</v>
      </c>
      <c r="I41" s="256"/>
      <c r="J41" s="257"/>
      <c r="K41" s="253">
        <f>H41-F41</f>
        <v>0</v>
      </c>
      <c r="L41" s="258"/>
      <c r="M41" s="4"/>
      <c r="N41" s="4"/>
      <c r="O41" s="4"/>
      <c r="P41" s="4"/>
    </row>
    <row r="42" spans="1:16" ht="18.75" customHeight="1" x14ac:dyDescent="0.25">
      <c r="A42" s="112">
        <f>A39</f>
        <v>151</v>
      </c>
      <c r="B42" s="113" t="s">
        <v>102</v>
      </c>
      <c r="C42" s="251">
        <v>0</v>
      </c>
      <c r="D42" s="252"/>
      <c r="E42" s="114">
        <v>0</v>
      </c>
      <c r="F42" s="253">
        <f>C42+E42</f>
        <v>0</v>
      </c>
      <c r="G42" s="254"/>
      <c r="H42" s="255">
        <v>0</v>
      </c>
      <c r="I42" s="256"/>
      <c r="J42" s="257"/>
      <c r="K42" s="253">
        <f>H42-F42</f>
        <v>0</v>
      </c>
      <c r="L42" s="258"/>
      <c r="M42" s="4"/>
      <c r="N42" s="4"/>
      <c r="O42" s="4"/>
      <c r="P42" s="4"/>
    </row>
    <row r="43" spans="1:16" ht="18.75" customHeight="1" x14ac:dyDescent="0.25">
      <c r="A43" s="112">
        <f>A39</f>
        <v>151</v>
      </c>
      <c r="B43" s="113" t="s">
        <v>102</v>
      </c>
      <c r="C43" s="237">
        <v>0</v>
      </c>
      <c r="D43" s="238"/>
      <c r="E43" s="114">
        <v>0</v>
      </c>
      <c r="F43" s="239">
        <f>C43+E43</f>
        <v>0</v>
      </c>
      <c r="G43" s="240"/>
      <c r="H43" s="241">
        <v>0</v>
      </c>
      <c r="I43" s="242"/>
      <c r="J43" s="243"/>
      <c r="K43" s="239">
        <f>H43-F43</f>
        <v>0</v>
      </c>
      <c r="L43" s="244"/>
      <c r="M43" s="4"/>
      <c r="N43" s="4"/>
      <c r="O43" s="4"/>
      <c r="P43" s="4"/>
    </row>
    <row r="44" spans="1:16" s="77" customFormat="1" ht="18.75" customHeight="1" x14ac:dyDescent="0.3">
      <c r="A44" s="115" t="s">
        <v>103</v>
      </c>
      <c r="B44" s="116">
        <f>A39</f>
        <v>151</v>
      </c>
      <c r="C44" s="245">
        <f>SUM(C40:D43)</f>
        <v>0</v>
      </c>
      <c r="D44" s="246"/>
      <c r="E44" s="117">
        <f>SUM(E40:E43)</f>
        <v>0</v>
      </c>
      <c r="F44" s="247">
        <f>SUM(F40:G43)</f>
        <v>0</v>
      </c>
      <c r="G44" s="246"/>
      <c r="H44" s="247">
        <f>SUM(H40:J43)</f>
        <v>0</v>
      </c>
      <c r="I44" s="248"/>
      <c r="J44" s="249"/>
      <c r="K44" s="247">
        <f>SUM(K40:L43)</f>
        <v>0</v>
      </c>
      <c r="L44" s="250"/>
      <c r="M44" s="98"/>
      <c r="N44" s="98"/>
      <c r="O44" s="98"/>
      <c r="P44" s="118" t="e">
        <f>H44/F44</f>
        <v>#DIV/0!</v>
      </c>
    </row>
    <row r="45" spans="1:16" s="77" customFormat="1" ht="18.75" customHeight="1" x14ac:dyDescent="0.3">
      <c r="A45" s="108">
        <v>161</v>
      </c>
      <c r="B45" s="109" t="s">
        <v>125</v>
      </c>
      <c r="C45" s="163"/>
      <c r="D45" s="120"/>
      <c r="E45" s="122"/>
      <c r="F45" s="125"/>
      <c r="G45" s="162"/>
      <c r="H45" s="261"/>
      <c r="I45" s="262"/>
      <c r="J45" s="263"/>
      <c r="K45" s="261"/>
      <c r="L45" s="264"/>
      <c r="M45" s="98"/>
      <c r="N45" s="98"/>
      <c r="O45" s="98"/>
      <c r="P45" s="98"/>
    </row>
    <row r="46" spans="1:16" ht="18.75" customHeight="1" x14ac:dyDescent="0.25">
      <c r="A46" s="112">
        <f>A45</f>
        <v>161</v>
      </c>
      <c r="B46" s="113" t="s">
        <v>102</v>
      </c>
      <c r="C46" s="251">
        <v>0</v>
      </c>
      <c r="D46" s="252"/>
      <c r="E46" s="114">
        <v>0</v>
      </c>
      <c r="F46" s="253">
        <f>C46+E46</f>
        <v>0</v>
      </c>
      <c r="G46" s="254"/>
      <c r="H46" s="255">
        <v>0</v>
      </c>
      <c r="I46" s="256"/>
      <c r="J46" s="257"/>
      <c r="K46" s="253">
        <f>H46-F46</f>
        <v>0</v>
      </c>
      <c r="L46" s="258"/>
      <c r="M46" s="4"/>
      <c r="N46" s="4"/>
      <c r="O46" s="4"/>
      <c r="P46" s="4"/>
    </row>
    <row r="47" spans="1:16" ht="18.75" customHeight="1" x14ac:dyDescent="0.25">
      <c r="A47" s="112">
        <f>A45</f>
        <v>161</v>
      </c>
      <c r="B47" s="113" t="s">
        <v>102</v>
      </c>
      <c r="C47" s="251">
        <v>0</v>
      </c>
      <c r="D47" s="252"/>
      <c r="E47" s="114">
        <v>0</v>
      </c>
      <c r="F47" s="253">
        <f>C47+E47</f>
        <v>0</v>
      </c>
      <c r="G47" s="254"/>
      <c r="H47" s="255">
        <v>0</v>
      </c>
      <c r="I47" s="256"/>
      <c r="J47" s="257"/>
      <c r="K47" s="253">
        <f>H47-F47</f>
        <v>0</v>
      </c>
      <c r="L47" s="258"/>
      <c r="M47" s="4"/>
      <c r="N47" s="4"/>
      <c r="O47" s="4"/>
      <c r="P47" s="4"/>
    </row>
    <row r="48" spans="1:16" ht="18.75" customHeight="1" x14ac:dyDescent="0.25">
      <c r="A48" s="112">
        <f>A45</f>
        <v>161</v>
      </c>
      <c r="B48" s="113" t="s">
        <v>102</v>
      </c>
      <c r="C48" s="251">
        <v>0</v>
      </c>
      <c r="D48" s="252"/>
      <c r="E48" s="114">
        <v>0</v>
      </c>
      <c r="F48" s="253">
        <f>C48+E48</f>
        <v>0</v>
      </c>
      <c r="G48" s="254"/>
      <c r="H48" s="255">
        <v>0</v>
      </c>
      <c r="I48" s="256"/>
      <c r="J48" s="257"/>
      <c r="K48" s="253">
        <f>H48-F48</f>
        <v>0</v>
      </c>
      <c r="L48" s="258"/>
      <c r="M48" s="4"/>
      <c r="N48" s="4"/>
      <c r="O48" s="4"/>
      <c r="P48" s="4"/>
    </row>
    <row r="49" spans="1:16" ht="18.75" customHeight="1" x14ac:dyDescent="0.25">
      <c r="A49" s="112">
        <f>A45</f>
        <v>161</v>
      </c>
      <c r="B49" s="113" t="s">
        <v>102</v>
      </c>
      <c r="C49" s="237">
        <v>0</v>
      </c>
      <c r="D49" s="238"/>
      <c r="E49" s="114">
        <v>0</v>
      </c>
      <c r="F49" s="239">
        <f>C49+E49</f>
        <v>0</v>
      </c>
      <c r="G49" s="240"/>
      <c r="H49" s="241">
        <v>0</v>
      </c>
      <c r="I49" s="242"/>
      <c r="J49" s="243"/>
      <c r="K49" s="239">
        <f>H49-F49</f>
        <v>0</v>
      </c>
      <c r="L49" s="244"/>
      <c r="M49" s="4"/>
      <c r="N49" s="4"/>
      <c r="O49" s="4"/>
      <c r="P49" s="4"/>
    </row>
    <row r="50" spans="1:16" s="89" customFormat="1" ht="18.75" customHeight="1" x14ac:dyDescent="0.4">
      <c r="A50" s="115" t="s">
        <v>103</v>
      </c>
      <c r="B50" s="116">
        <f>A45</f>
        <v>161</v>
      </c>
      <c r="C50" s="245">
        <f>SUM(C46:D49)</f>
        <v>0</v>
      </c>
      <c r="D50" s="246"/>
      <c r="E50" s="117">
        <f>SUM(E46:E49)</f>
        <v>0</v>
      </c>
      <c r="F50" s="247">
        <f>SUM(F46:G49)</f>
        <v>0</v>
      </c>
      <c r="G50" s="246"/>
      <c r="H50" s="247">
        <f>SUM(H46:J49)</f>
        <v>0</v>
      </c>
      <c r="I50" s="248"/>
      <c r="J50" s="249"/>
      <c r="K50" s="247">
        <f>SUM(K46:L49)</f>
        <v>0</v>
      </c>
      <c r="L50" s="250"/>
      <c r="M50" s="12"/>
      <c r="N50" s="12"/>
      <c r="O50" s="12"/>
      <c r="P50" s="118" t="e">
        <f>H50/F50</f>
        <v>#DIV/0!</v>
      </c>
    </row>
    <row r="51" spans="1:16" s="77" customFormat="1" ht="18.75" customHeight="1" x14ac:dyDescent="0.3">
      <c r="A51" s="148">
        <v>211</v>
      </c>
      <c r="B51" s="147" t="s">
        <v>107</v>
      </c>
      <c r="C51" s="146"/>
      <c r="D51" s="145"/>
      <c r="E51" s="149"/>
      <c r="F51" s="125"/>
      <c r="G51" s="162"/>
      <c r="H51" s="261"/>
      <c r="I51" s="262"/>
      <c r="J51" s="263"/>
      <c r="K51" s="261"/>
      <c r="L51" s="264"/>
      <c r="M51" s="98"/>
      <c r="N51" s="98"/>
      <c r="O51" s="98"/>
      <c r="P51" s="98"/>
    </row>
    <row r="52" spans="1:16" ht="18.75" customHeight="1" x14ac:dyDescent="0.25">
      <c r="A52" s="112">
        <f>A51</f>
        <v>211</v>
      </c>
      <c r="B52" s="113" t="s">
        <v>102</v>
      </c>
      <c r="C52" s="251">
        <v>0</v>
      </c>
      <c r="D52" s="252"/>
      <c r="E52" s="114">
        <v>0</v>
      </c>
      <c r="F52" s="253">
        <f>C52+E52</f>
        <v>0</v>
      </c>
      <c r="G52" s="254"/>
      <c r="H52" s="255">
        <v>0</v>
      </c>
      <c r="I52" s="256"/>
      <c r="J52" s="257"/>
      <c r="K52" s="253">
        <f>H52-F52</f>
        <v>0</v>
      </c>
      <c r="L52" s="258"/>
      <c r="M52" s="4"/>
      <c r="N52" s="4"/>
      <c r="O52" s="4"/>
      <c r="P52" s="4"/>
    </row>
    <row r="53" spans="1:16" ht="18.75" customHeight="1" x14ac:dyDescent="0.25">
      <c r="A53" s="112">
        <f>A51</f>
        <v>211</v>
      </c>
      <c r="B53" s="113" t="s">
        <v>102</v>
      </c>
      <c r="C53" s="251">
        <v>0</v>
      </c>
      <c r="D53" s="252"/>
      <c r="E53" s="114">
        <v>0</v>
      </c>
      <c r="F53" s="253">
        <f>C53+E53</f>
        <v>0</v>
      </c>
      <c r="G53" s="254"/>
      <c r="H53" s="255">
        <v>0</v>
      </c>
      <c r="I53" s="256"/>
      <c r="J53" s="257"/>
      <c r="K53" s="253">
        <f>H53-F53</f>
        <v>0</v>
      </c>
      <c r="L53" s="258"/>
      <c r="M53" s="4"/>
      <c r="N53" s="4"/>
      <c r="O53" s="4"/>
      <c r="P53" s="4"/>
    </row>
    <row r="54" spans="1:16" ht="18.75" customHeight="1" x14ac:dyDescent="0.25">
      <c r="A54" s="112">
        <f>A51</f>
        <v>211</v>
      </c>
      <c r="B54" s="113" t="s">
        <v>102</v>
      </c>
      <c r="C54" s="251">
        <v>0</v>
      </c>
      <c r="D54" s="252"/>
      <c r="E54" s="114">
        <v>0</v>
      </c>
      <c r="F54" s="253">
        <f>C54+E54</f>
        <v>0</v>
      </c>
      <c r="G54" s="254"/>
      <c r="H54" s="255">
        <v>0</v>
      </c>
      <c r="I54" s="256"/>
      <c r="J54" s="257"/>
      <c r="K54" s="253">
        <f>H54-F54</f>
        <v>0</v>
      </c>
      <c r="L54" s="258"/>
      <c r="M54" s="4"/>
      <c r="N54" s="4"/>
      <c r="O54" s="4"/>
      <c r="P54" s="4"/>
    </row>
    <row r="55" spans="1:16" ht="18.75" customHeight="1" x14ac:dyDescent="0.25">
      <c r="A55" s="123">
        <f>A51</f>
        <v>211</v>
      </c>
      <c r="B55" s="143" t="s">
        <v>102</v>
      </c>
      <c r="C55" s="237">
        <v>0</v>
      </c>
      <c r="D55" s="238"/>
      <c r="E55" s="124">
        <v>0</v>
      </c>
      <c r="F55" s="239">
        <f>C55+E55</f>
        <v>0</v>
      </c>
      <c r="G55" s="240"/>
      <c r="H55" s="241">
        <v>0</v>
      </c>
      <c r="I55" s="242"/>
      <c r="J55" s="243"/>
      <c r="K55" s="239">
        <f>H55-F55</f>
        <v>0</v>
      </c>
      <c r="L55" s="244"/>
      <c r="M55" s="4"/>
      <c r="N55" s="4"/>
      <c r="O55" s="4"/>
      <c r="P55" s="4"/>
    </row>
    <row r="56" spans="1:16" s="89" customFormat="1" ht="18.75" customHeight="1" x14ac:dyDescent="0.4">
      <c r="A56" s="115" t="s">
        <v>103</v>
      </c>
      <c r="B56" s="116">
        <f>A51</f>
        <v>211</v>
      </c>
      <c r="C56" s="245">
        <f>SUM(C52:D55)</f>
        <v>0</v>
      </c>
      <c r="D56" s="246"/>
      <c r="E56" s="117">
        <f>SUM(E52:E55)</f>
        <v>0</v>
      </c>
      <c r="F56" s="247">
        <f>SUM(F52:G55)</f>
        <v>0</v>
      </c>
      <c r="G56" s="246"/>
      <c r="H56" s="247">
        <f>SUM(H52:J55)</f>
        <v>0</v>
      </c>
      <c r="I56" s="248"/>
      <c r="J56" s="249"/>
      <c r="K56" s="247">
        <f>SUM(K52:L55)</f>
        <v>0</v>
      </c>
      <c r="L56" s="250"/>
      <c r="M56" s="12"/>
      <c r="N56" s="12"/>
      <c r="O56" s="12"/>
      <c r="P56" s="118" t="e">
        <f>H56/F56</f>
        <v>#DIV/0!</v>
      </c>
    </row>
    <row r="57" spans="1:16" s="89" customFormat="1" ht="18.75" customHeight="1" x14ac:dyDescent="0.4">
      <c r="A57" s="108">
        <v>213</v>
      </c>
      <c r="B57" s="109" t="s">
        <v>124</v>
      </c>
      <c r="C57" s="163"/>
      <c r="D57" s="120"/>
      <c r="E57" s="121"/>
      <c r="F57" s="161"/>
      <c r="G57" s="162"/>
      <c r="H57" s="261"/>
      <c r="I57" s="262"/>
      <c r="J57" s="263"/>
      <c r="K57" s="261"/>
      <c r="L57" s="264"/>
      <c r="M57" s="12"/>
      <c r="N57" s="12"/>
      <c r="O57" s="12"/>
      <c r="P57" s="12"/>
    </row>
    <row r="58" spans="1:16" ht="18.75" customHeight="1" x14ac:dyDescent="0.25">
      <c r="A58" s="112">
        <f>A57</f>
        <v>213</v>
      </c>
      <c r="B58" s="113" t="s">
        <v>102</v>
      </c>
      <c r="C58" s="251">
        <v>0</v>
      </c>
      <c r="D58" s="252"/>
      <c r="E58" s="114">
        <v>0</v>
      </c>
      <c r="F58" s="253">
        <f>C58+E58</f>
        <v>0</v>
      </c>
      <c r="G58" s="254"/>
      <c r="H58" s="255">
        <v>0</v>
      </c>
      <c r="I58" s="256"/>
      <c r="J58" s="257"/>
      <c r="K58" s="253">
        <f>H58-F58</f>
        <v>0</v>
      </c>
      <c r="L58" s="258"/>
      <c r="M58" s="4"/>
      <c r="N58" s="4"/>
      <c r="O58" s="4"/>
      <c r="P58" s="4"/>
    </row>
    <row r="59" spans="1:16" ht="18.75" customHeight="1" x14ac:dyDescent="0.25">
      <c r="A59" s="112">
        <f>A57</f>
        <v>213</v>
      </c>
      <c r="B59" s="113" t="s">
        <v>102</v>
      </c>
      <c r="C59" s="251">
        <v>0</v>
      </c>
      <c r="D59" s="252"/>
      <c r="E59" s="114">
        <v>0</v>
      </c>
      <c r="F59" s="253">
        <f>C59+E59</f>
        <v>0</v>
      </c>
      <c r="G59" s="254"/>
      <c r="H59" s="255">
        <v>0</v>
      </c>
      <c r="I59" s="256"/>
      <c r="J59" s="257"/>
      <c r="K59" s="253">
        <f>H59-F59</f>
        <v>0</v>
      </c>
      <c r="L59" s="258"/>
      <c r="M59" s="4"/>
      <c r="N59" s="4"/>
      <c r="O59" s="4"/>
      <c r="P59" s="4"/>
    </row>
    <row r="60" spans="1:16" ht="18.75" customHeight="1" x14ac:dyDescent="0.25">
      <c r="A60" s="112">
        <f>A57</f>
        <v>213</v>
      </c>
      <c r="B60" s="113" t="s">
        <v>102</v>
      </c>
      <c r="C60" s="251">
        <v>0</v>
      </c>
      <c r="D60" s="252"/>
      <c r="E60" s="114">
        <v>0</v>
      </c>
      <c r="F60" s="253">
        <f>C60+E60</f>
        <v>0</v>
      </c>
      <c r="G60" s="254"/>
      <c r="H60" s="255">
        <v>0</v>
      </c>
      <c r="I60" s="256"/>
      <c r="J60" s="257"/>
      <c r="K60" s="253">
        <f>H60-F60</f>
        <v>0</v>
      </c>
      <c r="L60" s="258"/>
      <c r="M60" s="4"/>
      <c r="N60" s="4"/>
      <c r="O60" s="4"/>
      <c r="P60" s="4"/>
    </row>
    <row r="61" spans="1:16" ht="18.75" customHeight="1" x14ac:dyDescent="0.25">
      <c r="A61" s="112">
        <f>A57</f>
        <v>213</v>
      </c>
      <c r="B61" s="113" t="s">
        <v>102</v>
      </c>
      <c r="C61" s="237">
        <v>0</v>
      </c>
      <c r="D61" s="238"/>
      <c r="E61" s="114">
        <v>0</v>
      </c>
      <c r="F61" s="239">
        <f>C61+E61</f>
        <v>0</v>
      </c>
      <c r="G61" s="240"/>
      <c r="H61" s="241">
        <v>0</v>
      </c>
      <c r="I61" s="242"/>
      <c r="J61" s="243"/>
      <c r="K61" s="239">
        <f>H61-F61</f>
        <v>0</v>
      </c>
      <c r="L61" s="244"/>
      <c r="M61" s="4"/>
      <c r="N61" s="4"/>
      <c r="O61" s="4"/>
      <c r="P61" s="4"/>
    </row>
    <row r="62" spans="1:16" s="89" customFormat="1" ht="18.75" customHeight="1" x14ac:dyDescent="0.4">
      <c r="A62" s="115" t="s">
        <v>103</v>
      </c>
      <c r="B62" s="116">
        <f>A57</f>
        <v>213</v>
      </c>
      <c r="C62" s="245">
        <f>SUM(C58:D61)</f>
        <v>0</v>
      </c>
      <c r="D62" s="246"/>
      <c r="E62" s="117">
        <f>SUM(E58:E61)</f>
        <v>0</v>
      </c>
      <c r="F62" s="247">
        <f>SUM(F58:G61)</f>
        <v>0</v>
      </c>
      <c r="G62" s="246"/>
      <c r="H62" s="247">
        <f>SUM(H58:J61)</f>
        <v>0</v>
      </c>
      <c r="I62" s="248"/>
      <c r="J62" s="249"/>
      <c r="K62" s="247">
        <f>SUM(K58:L61)</f>
        <v>0</v>
      </c>
      <c r="L62" s="250"/>
      <c r="M62" s="12"/>
      <c r="N62" s="12"/>
      <c r="O62" s="12"/>
      <c r="P62" s="118" t="e">
        <f>H62/F62</f>
        <v>#DIV/0!</v>
      </c>
    </row>
    <row r="63" spans="1:16" s="89" customFormat="1" ht="18.75" customHeight="1" x14ac:dyDescent="0.4">
      <c r="A63" s="108">
        <v>221</v>
      </c>
      <c r="B63" s="109" t="s">
        <v>108</v>
      </c>
      <c r="C63" s="163"/>
      <c r="D63" s="120"/>
      <c r="E63" s="121"/>
      <c r="F63" s="161"/>
      <c r="G63" s="145"/>
      <c r="H63" s="261"/>
      <c r="I63" s="262"/>
      <c r="J63" s="263"/>
      <c r="K63" s="261"/>
      <c r="L63" s="264"/>
      <c r="M63" s="12"/>
      <c r="N63" s="12"/>
      <c r="O63" s="12"/>
      <c r="P63" s="12"/>
    </row>
    <row r="64" spans="1:16" ht="18.75" customHeight="1" x14ac:dyDescent="0.25">
      <c r="A64" s="112">
        <f>A63</f>
        <v>221</v>
      </c>
      <c r="B64" s="113" t="s">
        <v>102</v>
      </c>
      <c r="C64" s="251">
        <v>0</v>
      </c>
      <c r="D64" s="252"/>
      <c r="E64" s="114">
        <v>0</v>
      </c>
      <c r="F64" s="253">
        <f>C64+E64</f>
        <v>0</v>
      </c>
      <c r="G64" s="254"/>
      <c r="H64" s="255">
        <v>0</v>
      </c>
      <c r="I64" s="256"/>
      <c r="J64" s="257"/>
      <c r="K64" s="253">
        <f>H64-F64</f>
        <v>0</v>
      </c>
      <c r="L64" s="258"/>
      <c r="M64" s="4"/>
      <c r="N64" s="4"/>
      <c r="O64" s="4"/>
      <c r="P64" s="4"/>
    </row>
    <row r="65" spans="1:16" ht="18.75" customHeight="1" x14ac:dyDescent="0.25">
      <c r="A65" s="112">
        <f>A63</f>
        <v>221</v>
      </c>
      <c r="B65" s="113" t="s">
        <v>102</v>
      </c>
      <c r="C65" s="251">
        <v>0</v>
      </c>
      <c r="D65" s="252"/>
      <c r="E65" s="114">
        <v>0</v>
      </c>
      <c r="F65" s="253">
        <f>C65+E65</f>
        <v>0</v>
      </c>
      <c r="G65" s="254"/>
      <c r="H65" s="255">
        <v>0</v>
      </c>
      <c r="I65" s="256"/>
      <c r="J65" s="257"/>
      <c r="K65" s="253">
        <f>H65-F65</f>
        <v>0</v>
      </c>
      <c r="L65" s="258"/>
      <c r="M65" s="4"/>
      <c r="N65" s="4"/>
      <c r="O65" s="4"/>
      <c r="P65" s="4"/>
    </row>
    <row r="66" spans="1:16" ht="18.75" customHeight="1" x14ac:dyDescent="0.25">
      <c r="A66" s="112">
        <f>A63</f>
        <v>221</v>
      </c>
      <c r="B66" s="113" t="s">
        <v>102</v>
      </c>
      <c r="C66" s="251">
        <v>0</v>
      </c>
      <c r="D66" s="252"/>
      <c r="E66" s="114">
        <v>0</v>
      </c>
      <c r="F66" s="253">
        <f>C66+E66</f>
        <v>0</v>
      </c>
      <c r="G66" s="254"/>
      <c r="H66" s="255">
        <v>0</v>
      </c>
      <c r="I66" s="256"/>
      <c r="J66" s="257"/>
      <c r="K66" s="253">
        <f>H66-F66</f>
        <v>0</v>
      </c>
      <c r="L66" s="258"/>
      <c r="M66" s="4"/>
      <c r="N66" s="4"/>
      <c r="O66" s="4"/>
      <c r="P66" s="4"/>
    </row>
    <row r="67" spans="1:16" ht="18.75" customHeight="1" x14ac:dyDescent="0.25">
      <c r="A67" s="112">
        <f>A63</f>
        <v>221</v>
      </c>
      <c r="B67" s="113" t="s">
        <v>102</v>
      </c>
      <c r="C67" s="237">
        <v>0</v>
      </c>
      <c r="D67" s="238"/>
      <c r="E67" s="114">
        <v>0</v>
      </c>
      <c r="F67" s="239">
        <f>C67+E67</f>
        <v>0</v>
      </c>
      <c r="G67" s="240"/>
      <c r="H67" s="241">
        <v>0</v>
      </c>
      <c r="I67" s="242"/>
      <c r="J67" s="243"/>
      <c r="K67" s="239">
        <f>H67-F67</f>
        <v>0</v>
      </c>
      <c r="L67" s="244"/>
      <c r="M67" s="4"/>
      <c r="N67" s="4"/>
      <c r="O67" s="4"/>
      <c r="P67" s="4"/>
    </row>
    <row r="68" spans="1:16" s="89" customFormat="1" ht="18.75" customHeight="1" x14ac:dyDescent="0.4">
      <c r="A68" s="115" t="s">
        <v>103</v>
      </c>
      <c r="B68" s="116">
        <f>A63</f>
        <v>221</v>
      </c>
      <c r="C68" s="245">
        <f>SUM(C64:D67)</f>
        <v>0</v>
      </c>
      <c r="D68" s="246"/>
      <c r="E68" s="117">
        <f>SUM(E64:E67)</f>
        <v>0</v>
      </c>
      <c r="F68" s="247">
        <f>SUM(F64:G67)</f>
        <v>0</v>
      </c>
      <c r="G68" s="246"/>
      <c r="H68" s="247">
        <f>SUM(H64:J67)</f>
        <v>0</v>
      </c>
      <c r="I68" s="248"/>
      <c r="J68" s="249"/>
      <c r="K68" s="247">
        <f>SUM(K64:L67)</f>
        <v>0</v>
      </c>
      <c r="L68" s="250"/>
      <c r="M68" s="12"/>
      <c r="N68" s="12"/>
      <c r="O68" s="12"/>
      <c r="P68" s="118" t="e">
        <f>H68/F68</f>
        <v>#DIV/0!</v>
      </c>
    </row>
    <row r="69" spans="1:16" s="89" customFormat="1" ht="18.75" customHeight="1" x14ac:dyDescent="0.4">
      <c r="A69" s="148">
        <v>222</v>
      </c>
      <c r="B69" s="147" t="s">
        <v>109</v>
      </c>
      <c r="C69" s="146"/>
      <c r="D69" s="145"/>
      <c r="E69" s="144"/>
      <c r="F69" s="161"/>
      <c r="G69" s="162"/>
      <c r="H69" s="261"/>
      <c r="I69" s="262"/>
      <c r="J69" s="263"/>
      <c r="K69" s="261"/>
      <c r="L69" s="264"/>
      <c r="M69" s="12"/>
      <c r="N69" s="12"/>
      <c r="O69" s="12"/>
      <c r="P69" s="12"/>
    </row>
    <row r="70" spans="1:16" ht="18.75" customHeight="1" x14ac:dyDescent="0.25">
      <c r="A70" s="112">
        <f>A69</f>
        <v>222</v>
      </c>
      <c r="B70" s="113" t="s">
        <v>102</v>
      </c>
      <c r="C70" s="251">
        <v>0</v>
      </c>
      <c r="D70" s="252"/>
      <c r="E70" s="114">
        <v>0</v>
      </c>
      <c r="F70" s="253">
        <f>C70+E70</f>
        <v>0</v>
      </c>
      <c r="G70" s="254"/>
      <c r="H70" s="255">
        <v>0</v>
      </c>
      <c r="I70" s="256"/>
      <c r="J70" s="257"/>
      <c r="K70" s="253">
        <f>H70-F70</f>
        <v>0</v>
      </c>
      <c r="L70" s="258"/>
      <c r="M70" s="4"/>
      <c r="N70" s="4"/>
      <c r="O70" s="4"/>
      <c r="P70" s="4"/>
    </row>
    <row r="71" spans="1:16" ht="18.75" customHeight="1" x14ac:dyDescent="0.25">
      <c r="A71" s="112">
        <f>A69</f>
        <v>222</v>
      </c>
      <c r="B71" s="113" t="s">
        <v>102</v>
      </c>
      <c r="C71" s="251">
        <v>0</v>
      </c>
      <c r="D71" s="252"/>
      <c r="E71" s="114">
        <v>0</v>
      </c>
      <c r="F71" s="253">
        <f>C71+E71</f>
        <v>0</v>
      </c>
      <c r="G71" s="254"/>
      <c r="H71" s="255">
        <v>0</v>
      </c>
      <c r="I71" s="256"/>
      <c r="J71" s="257"/>
      <c r="K71" s="253">
        <f>H71-F71</f>
        <v>0</v>
      </c>
      <c r="L71" s="258"/>
      <c r="M71" s="4"/>
      <c r="N71" s="4"/>
      <c r="O71" s="4"/>
      <c r="P71" s="4"/>
    </row>
    <row r="72" spans="1:16" ht="18.75" customHeight="1" x14ac:dyDescent="0.25">
      <c r="A72" s="112">
        <f>A69</f>
        <v>222</v>
      </c>
      <c r="B72" s="113" t="s">
        <v>102</v>
      </c>
      <c r="C72" s="251">
        <v>0</v>
      </c>
      <c r="D72" s="252"/>
      <c r="E72" s="114">
        <v>0</v>
      </c>
      <c r="F72" s="253">
        <f>C72+E72</f>
        <v>0</v>
      </c>
      <c r="G72" s="254"/>
      <c r="H72" s="255">
        <v>0</v>
      </c>
      <c r="I72" s="256"/>
      <c r="J72" s="257"/>
      <c r="K72" s="253">
        <f>H72-F72</f>
        <v>0</v>
      </c>
      <c r="L72" s="258"/>
      <c r="M72" s="4"/>
      <c r="N72" s="4"/>
      <c r="O72" s="4"/>
      <c r="P72" s="4"/>
    </row>
    <row r="73" spans="1:16" ht="18.75" customHeight="1" x14ac:dyDescent="0.2">
      <c r="A73" s="123">
        <f>A69</f>
        <v>222</v>
      </c>
      <c r="B73" s="143" t="s">
        <v>102</v>
      </c>
      <c r="C73" s="237">
        <v>0</v>
      </c>
      <c r="D73" s="265"/>
      <c r="E73" s="124">
        <v>0</v>
      </c>
      <c r="F73" s="239">
        <f>C73+E73</f>
        <v>0</v>
      </c>
      <c r="G73" s="266"/>
      <c r="H73" s="241">
        <v>0</v>
      </c>
      <c r="I73" s="242"/>
      <c r="J73" s="267"/>
      <c r="K73" s="239">
        <f>H73-F73</f>
        <v>0</v>
      </c>
      <c r="L73" s="266"/>
      <c r="M73" s="4"/>
      <c r="N73" s="4"/>
      <c r="O73" s="4"/>
      <c r="P73" s="4"/>
    </row>
    <row r="74" spans="1:16" s="89" customFormat="1" ht="18.75" customHeight="1" x14ac:dyDescent="0.4">
      <c r="A74" s="115" t="s">
        <v>103</v>
      </c>
      <c r="B74" s="116">
        <f>A69</f>
        <v>222</v>
      </c>
      <c r="C74" s="245">
        <f>SUM(C70:D73)</f>
        <v>0</v>
      </c>
      <c r="D74" s="246"/>
      <c r="E74" s="117">
        <f>SUM(E70:E73)</f>
        <v>0</v>
      </c>
      <c r="F74" s="247">
        <f>SUM(F70:G73)</f>
        <v>0</v>
      </c>
      <c r="G74" s="246"/>
      <c r="H74" s="247">
        <f>SUM(H70:J73)</f>
        <v>0</v>
      </c>
      <c r="I74" s="248"/>
      <c r="J74" s="249"/>
      <c r="K74" s="247">
        <f>SUM(K70:L73)</f>
        <v>0</v>
      </c>
      <c r="L74" s="250"/>
      <c r="M74" s="12"/>
      <c r="N74" s="12"/>
      <c r="O74" s="12"/>
      <c r="P74" s="118" t="e">
        <f>H74/F74</f>
        <v>#DIV/0!</v>
      </c>
    </row>
    <row r="75" spans="1:16" s="89" customFormat="1" ht="18.75" customHeight="1" x14ac:dyDescent="0.4">
      <c r="A75" s="108">
        <v>223</v>
      </c>
      <c r="B75" s="109" t="s">
        <v>110</v>
      </c>
      <c r="C75" s="163"/>
      <c r="D75" s="120"/>
      <c r="E75" s="121"/>
      <c r="F75" s="161"/>
      <c r="G75" s="162"/>
      <c r="H75" s="261"/>
      <c r="I75" s="262"/>
      <c r="J75" s="263"/>
      <c r="K75" s="261"/>
      <c r="L75" s="264"/>
      <c r="M75" s="12"/>
      <c r="N75" s="12"/>
      <c r="O75" s="12"/>
      <c r="P75" s="12"/>
    </row>
    <row r="76" spans="1:16" ht="18.75" customHeight="1" x14ac:dyDescent="0.25">
      <c r="A76" s="112">
        <f>A75</f>
        <v>223</v>
      </c>
      <c r="B76" s="113" t="s">
        <v>102</v>
      </c>
      <c r="C76" s="251">
        <v>0</v>
      </c>
      <c r="D76" s="252"/>
      <c r="E76" s="114">
        <v>0</v>
      </c>
      <c r="F76" s="253">
        <f>C76+E76</f>
        <v>0</v>
      </c>
      <c r="G76" s="254"/>
      <c r="H76" s="255">
        <v>0</v>
      </c>
      <c r="I76" s="256"/>
      <c r="J76" s="257"/>
      <c r="K76" s="253">
        <f>H76-F76</f>
        <v>0</v>
      </c>
      <c r="L76" s="258"/>
      <c r="M76" s="4"/>
      <c r="N76" s="4"/>
      <c r="O76" s="4"/>
      <c r="P76" s="4"/>
    </row>
    <row r="77" spans="1:16" ht="18.75" customHeight="1" x14ac:dyDescent="0.25">
      <c r="A77" s="112">
        <f>A75</f>
        <v>223</v>
      </c>
      <c r="B77" s="113" t="s">
        <v>102</v>
      </c>
      <c r="C77" s="251">
        <v>0</v>
      </c>
      <c r="D77" s="252"/>
      <c r="E77" s="114">
        <v>0</v>
      </c>
      <c r="F77" s="253">
        <f>C77+E77</f>
        <v>0</v>
      </c>
      <c r="G77" s="254"/>
      <c r="H77" s="255">
        <v>0</v>
      </c>
      <c r="I77" s="256"/>
      <c r="J77" s="257"/>
      <c r="K77" s="253">
        <f>H77-F77</f>
        <v>0</v>
      </c>
      <c r="L77" s="258"/>
      <c r="M77" s="4"/>
      <c r="N77" s="4"/>
      <c r="O77" s="4"/>
      <c r="P77" s="4"/>
    </row>
    <row r="78" spans="1:16" ht="18.75" customHeight="1" x14ac:dyDescent="0.25">
      <c r="A78" s="112">
        <f>A75</f>
        <v>223</v>
      </c>
      <c r="B78" s="113" t="s">
        <v>102</v>
      </c>
      <c r="C78" s="251">
        <v>0</v>
      </c>
      <c r="D78" s="252"/>
      <c r="E78" s="114">
        <v>0</v>
      </c>
      <c r="F78" s="253">
        <f>C78+E78</f>
        <v>0</v>
      </c>
      <c r="G78" s="254"/>
      <c r="H78" s="255">
        <v>0</v>
      </c>
      <c r="I78" s="256"/>
      <c r="J78" s="257"/>
      <c r="K78" s="253">
        <f>H78-F78</f>
        <v>0</v>
      </c>
      <c r="L78" s="258"/>
      <c r="M78" s="4"/>
      <c r="N78" s="4"/>
      <c r="O78" s="4"/>
      <c r="P78" s="4"/>
    </row>
    <row r="79" spans="1:16" ht="18.75" customHeight="1" x14ac:dyDescent="0.25">
      <c r="A79" s="112">
        <f>A75</f>
        <v>223</v>
      </c>
      <c r="B79" s="113" t="s">
        <v>102</v>
      </c>
      <c r="C79" s="237">
        <v>0</v>
      </c>
      <c r="D79" s="238"/>
      <c r="E79" s="114">
        <v>0</v>
      </c>
      <c r="F79" s="239">
        <f>C79+E79</f>
        <v>0</v>
      </c>
      <c r="G79" s="240"/>
      <c r="H79" s="241">
        <v>0</v>
      </c>
      <c r="I79" s="242"/>
      <c r="J79" s="243"/>
      <c r="K79" s="239">
        <f>H79-F79</f>
        <v>0</v>
      </c>
      <c r="L79" s="244"/>
      <c r="M79" s="4"/>
      <c r="N79" s="4"/>
      <c r="O79" s="4"/>
      <c r="P79" s="4"/>
    </row>
    <row r="80" spans="1:16" s="89" customFormat="1" ht="18.75" customHeight="1" x14ac:dyDescent="0.4">
      <c r="A80" s="115" t="s">
        <v>103</v>
      </c>
      <c r="B80" s="116">
        <f>A75</f>
        <v>223</v>
      </c>
      <c r="C80" s="245">
        <f>SUM(C76:D79)</f>
        <v>0</v>
      </c>
      <c r="D80" s="246"/>
      <c r="E80" s="117">
        <f>SUM(E76:E79)</f>
        <v>0</v>
      </c>
      <c r="F80" s="247">
        <f>SUM(F76:G79)</f>
        <v>0</v>
      </c>
      <c r="G80" s="246"/>
      <c r="H80" s="247">
        <f>SUM(H76:J79)</f>
        <v>0</v>
      </c>
      <c r="I80" s="248"/>
      <c r="J80" s="249"/>
      <c r="K80" s="247">
        <f>SUM(K76:L79)</f>
        <v>0</v>
      </c>
      <c r="L80" s="250"/>
      <c r="M80" s="12"/>
      <c r="N80" s="12"/>
      <c r="O80" s="12"/>
      <c r="P80" s="118" t="e">
        <f>H80/F80</f>
        <v>#DIV/0!</v>
      </c>
    </row>
    <row r="81" spans="1:16" s="89" customFormat="1" ht="18.75" customHeight="1" x14ac:dyDescent="0.4">
      <c r="A81" s="108">
        <v>237</v>
      </c>
      <c r="B81" s="109" t="s">
        <v>111</v>
      </c>
      <c r="C81" s="163"/>
      <c r="D81" s="120"/>
      <c r="E81" s="121"/>
      <c r="F81" s="259"/>
      <c r="G81" s="260"/>
      <c r="H81" s="261"/>
      <c r="I81" s="262"/>
      <c r="J81" s="263"/>
      <c r="K81" s="261"/>
      <c r="L81" s="264"/>
      <c r="M81" s="12"/>
      <c r="N81" s="12"/>
      <c r="O81" s="12"/>
      <c r="P81" s="12"/>
    </row>
    <row r="82" spans="1:16" ht="18.75" customHeight="1" x14ac:dyDescent="0.25">
      <c r="A82" s="112">
        <f>A81</f>
        <v>237</v>
      </c>
      <c r="B82" s="113" t="s">
        <v>102</v>
      </c>
      <c r="C82" s="251">
        <v>0</v>
      </c>
      <c r="D82" s="252"/>
      <c r="E82" s="114">
        <v>0</v>
      </c>
      <c r="F82" s="253">
        <f>C82+E82</f>
        <v>0</v>
      </c>
      <c r="G82" s="254"/>
      <c r="H82" s="255">
        <v>0</v>
      </c>
      <c r="I82" s="256"/>
      <c r="J82" s="257"/>
      <c r="K82" s="253">
        <f>H82-F82</f>
        <v>0</v>
      </c>
      <c r="L82" s="258"/>
      <c r="M82" s="4"/>
      <c r="N82" s="4"/>
      <c r="O82" s="4"/>
      <c r="P82" s="4"/>
    </row>
    <row r="83" spans="1:16" ht="18.75" customHeight="1" x14ac:dyDescent="0.25">
      <c r="A83" s="112">
        <f>A81</f>
        <v>237</v>
      </c>
      <c r="B83" s="113" t="s">
        <v>102</v>
      </c>
      <c r="C83" s="251">
        <v>0</v>
      </c>
      <c r="D83" s="252"/>
      <c r="E83" s="114">
        <v>0</v>
      </c>
      <c r="F83" s="253">
        <f>C83+E83</f>
        <v>0</v>
      </c>
      <c r="G83" s="254"/>
      <c r="H83" s="255">
        <v>0</v>
      </c>
      <c r="I83" s="256"/>
      <c r="J83" s="257"/>
      <c r="K83" s="253">
        <f>H83-F83</f>
        <v>0</v>
      </c>
      <c r="L83" s="258"/>
      <c r="M83" s="4"/>
      <c r="N83" s="4"/>
      <c r="O83" s="4"/>
      <c r="P83" s="4"/>
    </row>
    <row r="84" spans="1:16" ht="18.75" customHeight="1" x14ac:dyDescent="0.25">
      <c r="A84" s="112">
        <f>A81</f>
        <v>237</v>
      </c>
      <c r="B84" s="113" t="s">
        <v>102</v>
      </c>
      <c r="C84" s="251">
        <v>0</v>
      </c>
      <c r="D84" s="252"/>
      <c r="E84" s="114">
        <v>0</v>
      </c>
      <c r="F84" s="253">
        <f>C84+E84</f>
        <v>0</v>
      </c>
      <c r="G84" s="254"/>
      <c r="H84" s="255">
        <v>0</v>
      </c>
      <c r="I84" s="256"/>
      <c r="J84" s="257"/>
      <c r="K84" s="253">
        <f>H84-F84</f>
        <v>0</v>
      </c>
      <c r="L84" s="258"/>
      <c r="M84" s="4"/>
      <c r="N84" s="4"/>
      <c r="O84" s="4"/>
      <c r="P84" s="4"/>
    </row>
    <row r="85" spans="1:16" ht="18.75" customHeight="1" x14ac:dyDescent="0.25">
      <c r="A85" s="112">
        <f>A81</f>
        <v>237</v>
      </c>
      <c r="B85" s="113" t="s">
        <v>102</v>
      </c>
      <c r="C85" s="237">
        <v>0</v>
      </c>
      <c r="D85" s="238"/>
      <c r="E85" s="114">
        <v>0</v>
      </c>
      <c r="F85" s="239">
        <f>C85+E85</f>
        <v>0</v>
      </c>
      <c r="G85" s="240"/>
      <c r="H85" s="241">
        <v>0</v>
      </c>
      <c r="I85" s="242"/>
      <c r="J85" s="243"/>
      <c r="K85" s="239">
        <f>H85-F85</f>
        <v>0</v>
      </c>
      <c r="L85" s="244"/>
      <c r="M85" s="4"/>
      <c r="N85" s="4"/>
      <c r="O85" s="4"/>
      <c r="P85" s="4"/>
    </row>
    <row r="86" spans="1:16" s="89" customFormat="1" ht="18.75" customHeight="1" x14ac:dyDescent="0.4">
      <c r="A86" s="115" t="s">
        <v>103</v>
      </c>
      <c r="B86" s="116">
        <f>A81</f>
        <v>237</v>
      </c>
      <c r="C86" s="245">
        <f>SUM(C82:D85)</f>
        <v>0</v>
      </c>
      <c r="D86" s="246"/>
      <c r="E86" s="117">
        <f>SUM(E82:E85)</f>
        <v>0</v>
      </c>
      <c r="F86" s="247">
        <f>SUM(F82:G85)</f>
        <v>0</v>
      </c>
      <c r="G86" s="246"/>
      <c r="H86" s="247">
        <f>SUM(H82:J85)</f>
        <v>0</v>
      </c>
      <c r="I86" s="248"/>
      <c r="J86" s="249"/>
      <c r="K86" s="247">
        <f>SUM(K82:L85)</f>
        <v>0</v>
      </c>
      <c r="L86" s="250"/>
      <c r="M86" s="12"/>
      <c r="N86" s="12"/>
      <c r="O86" s="12"/>
      <c r="P86" s="118" t="e">
        <f>H86/F86</f>
        <v>#DIV/0!</v>
      </c>
    </row>
    <row r="87" spans="1:16" s="89" customFormat="1" ht="51" customHeight="1" thickBot="1" x14ac:dyDescent="0.45">
      <c r="A87" s="292" t="s">
        <v>152</v>
      </c>
      <c r="B87" s="293"/>
      <c r="C87" s="232">
        <f>C14+C20+C26+C32+C38+C44+C50+C56+C62+C68+C74+C80+C86</f>
        <v>0</v>
      </c>
      <c r="D87" s="233"/>
      <c r="E87" s="142">
        <f>E14+E20+E26+E32+E38+E44+E50+E56+E62+E68+E74+E80+E86</f>
        <v>0</v>
      </c>
      <c r="F87" s="232">
        <f>F14+F20+F26+F32+F38+F44+F50+F56+F62+F68+F74+F80+F86</f>
        <v>0</v>
      </c>
      <c r="G87" s="233"/>
      <c r="H87" s="232">
        <f>H14+H20+H26+H32+H38+H44+H50+H56+H62+H68+H74+H80+H86</f>
        <v>0</v>
      </c>
      <c r="I87" s="234"/>
      <c r="J87" s="235"/>
      <c r="K87" s="232">
        <f>K14+K20+K26+K32+K38+K44+K50+K56+K62+K68+K74+K80+K86</f>
        <v>0</v>
      </c>
      <c r="L87" s="236"/>
      <c r="M87" s="12"/>
      <c r="N87" s="12"/>
      <c r="O87" s="12"/>
      <c r="P87" s="118" t="e">
        <f>H87/F87</f>
        <v>#DIV/0!</v>
      </c>
    </row>
    <row r="88" spans="1:16" ht="18.75" customHeight="1" thickTop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8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8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8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8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8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8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8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8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8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8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8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8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8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8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18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8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8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 ht="18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ht="18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 ht="18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6" ht="18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6" ht="18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6" ht="18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6" ht="18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ht="18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ht="18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ht="18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ht="18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1:16" ht="18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 ht="18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1:16" ht="18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1:16" ht="18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1:16" ht="14.25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1:16" ht="14.2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1:16" ht="14.2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1:16" ht="14.2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1:16" ht="14.2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16" ht="14.2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1:16" ht="14.2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6" ht="14.2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</sheetData>
  <sheetProtection sheet="1" selectLockedCells="1"/>
  <mergeCells count="312">
    <mergeCell ref="A87:B87"/>
    <mergeCell ref="C12:D12"/>
    <mergeCell ref="F12:G12"/>
    <mergeCell ref="H12:J12"/>
    <mergeCell ref="K12:L12"/>
    <mergeCell ref="C13:D13"/>
    <mergeCell ref="F13:G13"/>
    <mergeCell ref="H13:J13"/>
    <mergeCell ref="K13:L13"/>
    <mergeCell ref="C14:D14"/>
    <mergeCell ref="F14:G14"/>
    <mergeCell ref="H14:J14"/>
    <mergeCell ref="K14:L14"/>
    <mergeCell ref="C17:D17"/>
    <mergeCell ref="F17:G17"/>
    <mergeCell ref="H17:J17"/>
    <mergeCell ref="K17:L17"/>
    <mergeCell ref="C18:D18"/>
    <mergeCell ref="F18:G18"/>
    <mergeCell ref="H18:J18"/>
    <mergeCell ref="K18:L18"/>
    <mergeCell ref="H15:J15"/>
    <mergeCell ref="K15:L15"/>
    <mergeCell ref="C16:D16"/>
    <mergeCell ref="A1:L1"/>
    <mergeCell ref="B2:L2"/>
    <mergeCell ref="A3:L3"/>
    <mergeCell ref="A4:L4"/>
    <mergeCell ref="A5:L5"/>
    <mergeCell ref="A6:B6"/>
    <mergeCell ref="C6:D6"/>
    <mergeCell ref="F6:G6"/>
    <mergeCell ref="H6:J6"/>
    <mergeCell ref="K6:L6"/>
    <mergeCell ref="K20:L20"/>
    <mergeCell ref="A7:B7"/>
    <mergeCell ref="C7:D7"/>
    <mergeCell ref="F7:G7"/>
    <mergeCell ref="H7:J7"/>
    <mergeCell ref="K7:L7"/>
    <mergeCell ref="A8:B8"/>
    <mergeCell ref="C8:D8"/>
    <mergeCell ref="F8:G8"/>
    <mergeCell ref="H8:J8"/>
    <mergeCell ref="K8:L8"/>
    <mergeCell ref="H9:J9"/>
    <mergeCell ref="K9:L9"/>
    <mergeCell ref="C10:D10"/>
    <mergeCell ref="F10:G10"/>
    <mergeCell ref="H10:J10"/>
    <mergeCell ref="K10:L10"/>
    <mergeCell ref="C11:D11"/>
    <mergeCell ref="F11:G11"/>
    <mergeCell ref="H11:J11"/>
    <mergeCell ref="K11:L11"/>
    <mergeCell ref="C23:D23"/>
    <mergeCell ref="F23:G23"/>
    <mergeCell ref="H23:J23"/>
    <mergeCell ref="K23:L23"/>
    <mergeCell ref="C24:D24"/>
    <mergeCell ref="F24:G24"/>
    <mergeCell ref="H24:J24"/>
    <mergeCell ref="K24:L24"/>
    <mergeCell ref="F16:G16"/>
    <mergeCell ref="H16:J16"/>
    <mergeCell ref="K16:L16"/>
    <mergeCell ref="H21:J21"/>
    <mergeCell ref="K21:L21"/>
    <mergeCell ref="C22:D22"/>
    <mergeCell ref="F22:G22"/>
    <mergeCell ref="H22:J22"/>
    <mergeCell ref="K22:L22"/>
    <mergeCell ref="C19:D19"/>
    <mergeCell ref="F19:G19"/>
    <mergeCell ref="H19:J19"/>
    <mergeCell ref="K19:L19"/>
    <mergeCell ref="C20:D20"/>
    <mergeCell ref="F20:G20"/>
    <mergeCell ref="H20:J20"/>
    <mergeCell ref="H27:J27"/>
    <mergeCell ref="K27:L27"/>
    <mergeCell ref="C28:D28"/>
    <mergeCell ref="F28:G28"/>
    <mergeCell ref="H28:J28"/>
    <mergeCell ref="K28:L28"/>
    <mergeCell ref="C25:D25"/>
    <mergeCell ref="F25:G25"/>
    <mergeCell ref="H25:J25"/>
    <mergeCell ref="K25:L25"/>
    <mergeCell ref="C26:D26"/>
    <mergeCell ref="F26:G26"/>
    <mergeCell ref="H26:J26"/>
    <mergeCell ref="K26:L26"/>
    <mergeCell ref="C31:D31"/>
    <mergeCell ref="F31:G31"/>
    <mergeCell ref="H31:J31"/>
    <mergeCell ref="K31:L31"/>
    <mergeCell ref="C32:D32"/>
    <mergeCell ref="F32:G32"/>
    <mergeCell ref="H32:J32"/>
    <mergeCell ref="K32:L32"/>
    <mergeCell ref="C29:D29"/>
    <mergeCell ref="F29:G29"/>
    <mergeCell ref="H29:J29"/>
    <mergeCell ref="K29:L29"/>
    <mergeCell ref="C30:D30"/>
    <mergeCell ref="F30:G30"/>
    <mergeCell ref="H30:J30"/>
    <mergeCell ref="K30:L30"/>
    <mergeCell ref="C35:D35"/>
    <mergeCell ref="F35:G35"/>
    <mergeCell ref="H35:J35"/>
    <mergeCell ref="K35:L35"/>
    <mergeCell ref="C36:D36"/>
    <mergeCell ref="F36:G36"/>
    <mergeCell ref="H36:J36"/>
    <mergeCell ref="K36:L36"/>
    <mergeCell ref="H33:J33"/>
    <mergeCell ref="K33:L33"/>
    <mergeCell ref="C34:D34"/>
    <mergeCell ref="F34:G34"/>
    <mergeCell ref="H34:J34"/>
    <mergeCell ref="K34:L34"/>
    <mergeCell ref="H39:J39"/>
    <mergeCell ref="K39:L39"/>
    <mergeCell ref="C40:D40"/>
    <mergeCell ref="F40:G40"/>
    <mergeCell ref="H40:J40"/>
    <mergeCell ref="K40:L40"/>
    <mergeCell ref="C37:D37"/>
    <mergeCell ref="F37:G37"/>
    <mergeCell ref="H37:J37"/>
    <mergeCell ref="K37:L37"/>
    <mergeCell ref="C38:D38"/>
    <mergeCell ref="F38:G38"/>
    <mergeCell ref="H38:J38"/>
    <mergeCell ref="K38:L38"/>
    <mergeCell ref="C43:D43"/>
    <mergeCell ref="F43:G43"/>
    <mergeCell ref="H43:J43"/>
    <mergeCell ref="K43:L43"/>
    <mergeCell ref="C44:D44"/>
    <mergeCell ref="F44:G44"/>
    <mergeCell ref="H44:J44"/>
    <mergeCell ref="K44:L44"/>
    <mergeCell ref="C41:D41"/>
    <mergeCell ref="F41:G41"/>
    <mergeCell ref="H41:J41"/>
    <mergeCell ref="K41:L41"/>
    <mergeCell ref="C42:D42"/>
    <mergeCell ref="F42:G42"/>
    <mergeCell ref="H42:J42"/>
    <mergeCell ref="K42:L42"/>
    <mergeCell ref="C47:D47"/>
    <mergeCell ref="F47:G47"/>
    <mergeCell ref="H47:J47"/>
    <mergeCell ref="K47:L47"/>
    <mergeCell ref="C48:D48"/>
    <mergeCell ref="F48:G48"/>
    <mergeCell ref="H48:J48"/>
    <mergeCell ref="K48:L48"/>
    <mergeCell ref="H45:J45"/>
    <mergeCell ref="K45:L45"/>
    <mergeCell ref="C46:D46"/>
    <mergeCell ref="F46:G46"/>
    <mergeCell ref="H46:J46"/>
    <mergeCell ref="K46:L46"/>
    <mergeCell ref="H51:J51"/>
    <mergeCell ref="K51:L51"/>
    <mergeCell ref="C52:D52"/>
    <mergeCell ref="F52:G52"/>
    <mergeCell ref="H52:J52"/>
    <mergeCell ref="K52:L52"/>
    <mergeCell ref="C49:D49"/>
    <mergeCell ref="F49:G49"/>
    <mergeCell ref="H49:J49"/>
    <mergeCell ref="K49:L49"/>
    <mergeCell ref="C50:D50"/>
    <mergeCell ref="F50:G50"/>
    <mergeCell ref="H50:J50"/>
    <mergeCell ref="K50:L50"/>
    <mergeCell ref="C55:D55"/>
    <mergeCell ref="F55:G55"/>
    <mergeCell ref="H55:J55"/>
    <mergeCell ref="K55:L55"/>
    <mergeCell ref="C56:D56"/>
    <mergeCell ref="F56:G56"/>
    <mergeCell ref="H56:J56"/>
    <mergeCell ref="K56:L56"/>
    <mergeCell ref="C53:D53"/>
    <mergeCell ref="F53:G53"/>
    <mergeCell ref="H53:J53"/>
    <mergeCell ref="K53:L53"/>
    <mergeCell ref="C54:D54"/>
    <mergeCell ref="F54:G54"/>
    <mergeCell ref="H54:J54"/>
    <mergeCell ref="K54:L54"/>
    <mergeCell ref="C59:D59"/>
    <mergeCell ref="F59:G59"/>
    <mergeCell ref="H59:J59"/>
    <mergeCell ref="K59:L59"/>
    <mergeCell ref="C60:D60"/>
    <mergeCell ref="F60:G60"/>
    <mergeCell ref="H60:J60"/>
    <mergeCell ref="K60:L60"/>
    <mergeCell ref="H57:J57"/>
    <mergeCell ref="K57:L57"/>
    <mergeCell ref="C58:D58"/>
    <mergeCell ref="F58:G58"/>
    <mergeCell ref="H58:J58"/>
    <mergeCell ref="K58:L58"/>
    <mergeCell ref="H63:J63"/>
    <mergeCell ref="K63:L63"/>
    <mergeCell ref="C64:D64"/>
    <mergeCell ref="F64:G64"/>
    <mergeCell ref="H64:J64"/>
    <mergeCell ref="K64:L64"/>
    <mergeCell ref="C61:D61"/>
    <mergeCell ref="F61:G61"/>
    <mergeCell ref="H61:J61"/>
    <mergeCell ref="K61:L61"/>
    <mergeCell ref="C62:D62"/>
    <mergeCell ref="F62:G62"/>
    <mergeCell ref="H62:J62"/>
    <mergeCell ref="K62:L62"/>
    <mergeCell ref="C67:D67"/>
    <mergeCell ref="F67:G67"/>
    <mergeCell ref="H67:J67"/>
    <mergeCell ref="K67:L67"/>
    <mergeCell ref="C68:D68"/>
    <mergeCell ref="F68:G68"/>
    <mergeCell ref="H68:J68"/>
    <mergeCell ref="K68:L68"/>
    <mergeCell ref="C65:D65"/>
    <mergeCell ref="F65:G65"/>
    <mergeCell ref="H65:J65"/>
    <mergeCell ref="K65:L65"/>
    <mergeCell ref="C66:D66"/>
    <mergeCell ref="F66:G66"/>
    <mergeCell ref="H66:J66"/>
    <mergeCell ref="K66:L66"/>
    <mergeCell ref="C71:D71"/>
    <mergeCell ref="F71:G71"/>
    <mergeCell ref="H71:J71"/>
    <mergeCell ref="K71:L71"/>
    <mergeCell ref="C72:D72"/>
    <mergeCell ref="F72:G72"/>
    <mergeCell ref="H72:J72"/>
    <mergeCell ref="K72:L72"/>
    <mergeCell ref="H69:J69"/>
    <mergeCell ref="K69:L69"/>
    <mergeCell ref="C70:D70"/>
    <mergeCell ref="F70:G70"/>
    <mergeCell ref="H70:J70"/>
    <mergeCell ref="K70:L70"/>
    <mergeCell ref="H75:J75"/>
    <mergeCell ref="K75:L75"/>
    <mergeCell ref="C76:D76"/>
    <mergeCell ref="F76:G76"/>
    <mergeCell ref="H76:J76"/>
    <mergeCell ref="K76:L76"/>
    <mergeCell ref="C73:D73"/>
    <mergeCell ref="F73:G73"/>
    <mergeCell ref="H73:J73"/>
    <mergeCell ref="K73:L73"/>
    <mergeCell ref="C74:D74"/>
    <mergeCell ref="F74:G74"/>
    <mergeCell ref="H74:J74"/>
    <mergeCell ref="K74:L74"/>
    <mergeCell ref="C79:D79"/>
    <mergeCell ref="F79:G79"/>
    <mergeCell ref="H79:J79"/>
    <mergeCell ref="K79:L79"/>
    <mergeCell ref="C80:D80"/>
    <mergeCell ref="F80:G80"/>
    <mergeCell ref="H80:J80"/>
    <mergeCell ref="K80:L80"/>
    <mergeCell ref="C77:D77"/>
    <mergeCell ref="F77:G77"/>
    <mergeCell ref="H77:J77"/>
    <mergeCell ref="K77:L77"/>
    <mergeCell ref="C78:D78"/>
    <mergeCell ref="F78:G78"/>
    <mergeCell ref="H78:J78"/>
    <mergeCell ref="K78:L78"/>
    <mergeCell ref="C83:D83"/>
    <mergeCell ref="F83:G83"/>
    <mergeCell ref="H83:J83"/>
    <mergeCell ref="K83:L83"/>
    <mergeCell ref="C84:D84"/>
    <mergeCell ref="F84:G84"/>
    <mergeCell ref="H84:J84"/>
    <mergeCell ref="K84:L84"/>
    <mergeCell ref="F81:G81"/>
    <mergeCell ref="H81:J81"/>
    <mergeCell ref="K81:L81"/>
    <mergeCell ref="C82:D82"/>
    <mergeCell ref="F82:G82"/>
    <mergeCell ref="H82:J82"/>
    <mergeCell ref="K82:L82"/>
    <mergeCell ref="C87:D87"/>
    <mergeCell ref="F87:G87"/>
    <mergeCell ref="H87:J87"/>
    <mergeCell ref="K87:L87"/>
    <mergeCell ref="C85:D85"/>
    <mergeCell ref="F85:G85"/>
    <mergeCell ref="H85:J85"/>
    <mergeCell ref="K85:L85"/>
    <mergeCell ref="C86:D86"/>
    <mergeCell ref="F86:G86"/>
    <mergeCell ref="H86:J86"/>
    <mergeCell ref="K86:L86"/>
  </mergeCells>
  <pageMargins left="0.59055118110236227" right="0.59055118110236227" top="1.1811023622047245" bottom="0.47244094488188981" header="0.31496062992125984" footer="0.31496062992125984"/>
  <pageSetup paperSize="9" scale="75" fitToHeight="0" orientation="portrait" blackAndWhite="1" r:id="rId1"/>
  <headerFooter differentFirst="1" scaleWithDoc="0">
    <oddHeader>&amp;L&amp;"Arial,Standard"&amp;8&amp;G&amp;R&amp;"Arial,Standard"&amp;10&amp;G</oddHeader>
    <oddFooter>&amp;L&amp;"Arial,Standard"&amp;6 043.00.03 &amp;Z&amp;F&amp;R&amp;"Arial,Standard"&amp;6Seite &amp;P von &amp;N</oddFooter>
    <firstHeader xml:space="preserve">&amp;L&amp;"Arial,Standard"&amp;8&amp;G&amp;R&amp;"Arial,Standard"&amp;10
</firstHeader>
    <firstFooter>&amp;L&amp;"Arial,Standard"&amp;6 043.00.03 &amp;Z&amp;F&amp;R&amp;"Arial,Standard"&amp;6Seite &amp;P von &amp;N</firstFooter>
  </headerFooter>
  <rowBreaks count="1" manualBreakCount="1">
    <brk id="56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127"/>
  <sheetViews>
    <sheetView zoomScaleNormal="100" workbookViewId="0">
      <selection activeCell="C10" sqref="C10:L10"/>
    </sheetView>
  </sheetViews>
  <sheetFormatPr baseColWidth="10" defaultColWidth="3.42578125" defaultRowHeight="12.75" x14ac:dyDescent="0.2"/>
  <cols>
    <col min="1" max="1" width="6.28515625" style="1" customWidth="1"/>
    <col min="2" max="2" width="6.42578125" style="1" customWidth="1"/>
    <col min="3" max="3" width="3.42578125" style="1" customWidth="1"/>
    <col min="4" max="4" width="13.7109375" style="1" customWidth="1"/>
    <col min="5" max="5" width="16.42578125" style="1" customWidth="1"/>
    <col min="6" max="6" width="3.42578125" style="1" customWidth="1"/>
    <col min="7" max="7" width="13.7109375" style="1" customWidth="1"/>
    <col min="8" max="8" width="3.42578125" style="1" customWidth="1"/>
    <col min="9" max="9" width="1.42578125" style="1" customWidth="1"/>
    <col min="10" max="10" width="12.85546875" style="1" customWidth="1"/>
    <col min="11" max="11" width="3.42578125" style="1" customWidth="1"/>
    <col min="12" max="12" width="13.7109375" style="1" customWidth="1"/>
    <col min="13" max="13" width="15.7109375" style="1" hidden="1" customWidth="1"/>
    <col min="14" max="14" width="3.42578125" style="1" hidden="1" customWidth="1"/>
    <col min="15" max="16384" width="3.42578125" style="1"/>
  </cols>
  <sheetData>
    <row r="1" spans="1:14" ht="12" customHeight="1" x14ac:dyDescent="0.25">
      <c r="A1" s="296"/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14" ht="25.15" customHeight="1" x14ac:dyDescent="0.2">
      <c r="A2" s="103">
        <v>4</v>
      </c>
      <c r="B2" s="282" t="s">
        <v>128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4" ht="18.75" customHeight="1" x14ac:dyDescent="0.3">
      <c r="A3" s="155">
        <f>Mehr_Minderkosten!A9</f>
        <v>111</v>
      </c>
      <c r="B3" s="299" t="str">
        <f>Mehr_Minderkosten!B9</f>
        <v>Regiearbeiten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4"/>
      <c r="N3" s="4"/>
    </row>
    <row r="4" spans="1:14" s="156" customFormat="1" ht="18.75" customHeight="1" x14ac:dyDescent="0.25">
      <c r="A4" s="154">
        <f>A3</f>
        <v>111</v>
      </c>
      <c r="B4" s="153" t="str">
        <f>Mehr_Minderkosten!B10</f>
        <v>0</v>
      </c>
      <c r="C4" s="294"/>
      <c r="D4" s="295"/>
      <c r="E4" s="295"/>
      <c r="F4" s="295"/>
      <c r="G4" s="295"/>
      <c r="H4" s="295"/>
      <c r="I4" s="295"/>
      <c r="J4" s="295"/>
      <c r="K4" s="295"/>
      <c r="L4" s="295"/>
      <c r="M4" s="157"/>
      <c r="N4" s="157"/>
    </row>
    <row r="5" spans="1:14" ht="18.75" customHeight="1" x14ac:dyDescent="0.25">
      <c r="A5" s="154">
        <f>A3</f>
        <v>111</v>
      </c>
      <c r="B5" s="153" t="str">
        <f>Mehr_Minderkosten!B11</f>
        <v>0</v>
      </c>
      <c r="C5" s="294"/>
      <c r="D5" s="295"/>
      <c r="E5" s="295"/>
      <c r="F5" s="295"/>
      <c r="G5" s="295"/>
      <c r="H5" s="295"/>
      <c r="I5" s="295"/>
      <c r="J5" s="295"/>
      <c r="K5" s="295"/>
      <c r="L5" s="295"/>
      <c r="M5" s="4"/>
      <c r="N5" s="4"/>
    </row>
    <row r="6" spans="1:14" ht="18.75" customHeight="1" x14ac:dyDescent="0.25">
      <c r="A6" s="154">
        <f>A3</f>
        <v>111</v>
      </c>
      <c r="B6" s="153" t="str">
        <f>Mehr_Minderkosten!B12</f>
        <v>0</v>
      </c>
      <c r="C6" s="294"/>
      <c r="D6" s="295"/>
      <c r="E6" s="295"/>
      <c r="F6" s="295"/>
      <c r="G6" s="295"/>
      <c r="H6" s="295"/>
      <c r="I6" s="295"/>
      <c r="J6" s="295"/>
      <c r="K6" s="295"/>
      <c r="L6" s="295"/>
      <c r="M6" s="4"/>
      <c r="N6" s="4"/>
    </row>
    <row r="7" spans="1:14" ht="18.75" customHeight="1" x14ac:dyDescent="0.25">
      <c r="A7" s="154">
        <f>A3</f>
        <v>111</v>
      </c>
      <c r="B7" s="153" t="str">
        <f>Mehr_Minderkosten!B13</f>
        <v>0</v>
      </c>
      <c r="C7" s="294"/>
      <c r="D7" s="295"/>
      <c r="E7" s="295"/>
      <c r="F7" s="295"/>
      <c r="G7" s="295"/>
      <c r="H7" s="295"/>
      <c r="I7" s="295"/>
      <c r="J7" s="295"/>
      <c r="K7" s="295"/>
      <c r="L7" s="295"/>
      <c r="M7" s="4"/>
      <c r="N7" s="4"/>
    </row>
    <row r="8" spans="1:14" ht="12" customHeight="1" x14ac:dyDescent="0.2">
      <c r="A8" s="298"/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4"/>
      <c r="N8" s="4"/>
    </row>
    <row r="9" spans="1:14" ht="18.75" customHeight="1" x14ac:dyDescent="0.3">
      <c r="A9" s="155">
        <f>Mehr_Minderkosten!A15</f>
        <v>112</v>
      </c>
      <c r="B9" s="299" t="str">
        <f>Mehr_Minderkosten!B15</f>
        <v>Prüfungen</v>
      </c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4"/>
      <c r="N9" s="4"/>
    </row>
    <row r="10" spans="1:14" s="156" customFormat="1" ht="18.75" customHeight="1" x14ac:dyDescent="0.25">
      <c r="A10" s="154">
        <f>A9</f>
        <v>112</v>
      </c>
      <c r="B10" s="153" t="str">
        <f>Mehr_Minderkosten!B16</f>
        <v>0</v>
      </c>
      <c r="C10" s="294"/>
      <c r="D10" s="295"/>
      <c r="E10" s="295"/>
      <c r="F10" s="295"/>
      <c r="G10" s="295"/>
      <c r="H10" s="295"/>
      <c r="I10" s="295"/>
      <c r="J10" s="295"/>
      <c r="K10" s="295"/>
      <c r="L10" s="295"/>
      <c r="M10" s="157"/>
      <c r="N10" s="157"/>
    </row>
    <row r="11" spans="1:14" ht="18.75" customHeight="1" x14ac:dyDescent="0.25">
      <c r="A11" s="154">
        <f>A9</f>
        <v>112</v>
      </c>
      <c r="B11" s="153" t="str">
        <f>Mehr_Minderkosten!B17</f>
        <v>0</v>
      </c>
      <c r="C11" s="294"/>
      <c r="D11" s="295"/>
      <c r="E11" s="295"/>
      <c r="F11" s="295"/>
      <c r="G11" s="295"/>
      <c r="H11" s="295"/>
      <c r="I11" s="295"/>
      <c r="J11" s="295"/>
      <c r="K11" s="295"/>
      <c r="L11" s="295"/>
      <c r="M11" s="4"/>
      <c r="N11" s="4"/>
    </row>
    <row r="12" spans="1:14" ht="18.75" customHeight="1" x14ac:dyDescent="0.25">
      <c r="A12" s="154">
        <f>A9</f>
        <v>112</v>
      </c>
      <c r="B12" s="153" t="str">
        <f>Mehr_Minderkosten!B18</f>
        <v>0</v>
      </c>
      <c r="C12" s="294"/>
      <c r="D12" s="295"/>
      <c r="E12" s="295"/>
      <c r="F12" s="295"/>
      <c r="G12" s="295"/>
      <c r="H12" s="295"/>
      <c r="I12" s="295"/>
      <c r="J12" s="295"/>
      <c r="K12" s="295"/>
      <c r="L12" s="295"/>
      <c r="M12" s="4"/>
      <c r="N12" s="4"/>
    </row>
    <row r="13" spans="1:14" ht="18.75" customHeight="1" x14ac:dyDescent="0.25">
      <c r="A13" s="154">
        <f>A9</f>
        <v>112</v>
      </c>
      <c r="B13" s="153" t="str">
        <f>Mehr_Minderkosten!B19</f>
        <v>0</v>
      </c>
      <c r="C13" s="294"/>
      <c r="D13" s="295"/>
      <c r="E13" s="295"/>
      <c r="F13" s="295"/>
      <c r="G13" s="295"/>
      <c r="H13" s="295"/>
      <c r="I13" s="295"/>
      <c r="J13" s="295"/>
      <c r="K13" s="295"/>
      <c r="L13" s="295"/>
      <c r="M13" s="4"/>
      <c r="N13" s="4"/>
    </row>
    <row r="14" spans="1:14" ht="12" customHeight="1" x14ac:dyDescent="0.25">
      <c r="A14" s="301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4"/>
      <c r="N14" s="4"/>
    </row>
    <row r="15" spans="1:14" ht="18.75" customHeight="1" x14ac:dyDescent="0.3">
      <c r="A15" s="155">
        <f>Mehr_Minderkosten!A21</f>
        <v>113</v>
      </c>
      <c r="B15" s="299" t="str">
        <f>Mehr_Minderkosten!B21</f>
        <v>Baustelleneinrichtung</v>
      </c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4"/>
      <c r="N15" s="4"/>
    </row>
    <row r="16" spans="1:14" s="156" customFormat="1" ht="18.75" customHeight="1" x14ac:dyDescent="0.25">
      <c r="A16" s="154">
        <f>A15</f>
        <v>113</v>
      </c>
      <c r="B16" s="153" t="str">
        <f>Mehr_Minderkosten!B22</f>
        <v>0</v>
      </c>
      <c r="C16" s="294"/>
      <c r="D16" s="295"/>
      <c r="E16" s="295"/>
      <c r="F16" s="295"/>
      <c r="G16" s="295"/>
      <c r="H16" s="295"/>
      <c r="I16" s="295"/>
      <c r="J16" s="295"/>
      <c r="K16" s="295"/>
      <c r="L16" s="295"/>
      <c r="M16" s="157"/>
      <c r="N16" s="157"/>
    </row>
    <row r="17" spans="1:14" ht="18.75" customHeight="1" x14ac:dyDescent="0.25">
      <c r="A17" s="154">
        <f>A15</f>
        <v>113</v>
      </c>
      <c r="B17" s="153" t="str">
        <f>Mehr_Minderkosten!B23</f>
        <v>0</v>
      </c>
      <c r="C17" s="294"/>
      <c r="D17" s="295"/>
      <c r="E17" s="295"/>
      <c r="F17" s="295"/>
      <c r="G17" s="295"/>
      <c r="H17" s="295"/>
      <c r="I17" s="295"/>
      <c r="J17" s="295"/>
      <c r="K17" s="295"/>
      <c r="L17" s="295"/>
      <c r="M17" s="4"/>
      <c r="N17" s="4"/>
    </row>
    <row r="18" spans="1:14" ht="18.75" customHeight="1" x14ac:dyDescent="0.25">
      <c r="A18" s="154">
        <f>A15</f>
        <v>113</v>
      </c>
      <c r="B18" s="153" t="str">
        <f>Mehr_Minderkosten!B24</f>
        <v>0</v>
      </c>
      <c r="C18" s="294"/>
      <c r="D18" s="295"/>
      <c r="E18" s="295"/>
      <c r="F18" s="295"/>
      <c r="G18" s="295"/>
      <c r="H18" s="295"/>
      <c r="I18" s="295"/>
      <c r="J18" s="295"/>
      <c r="K18" s="295"/>
      <c r="L18" s="295"/>
      <c r="M18" s="4"/>
      <c r="N18" s="4"/>
    </row>
    <row r="19" spans="1:14" ht="18.75" customHeight="1" x14ac:dyDescent="0.25">
      <c r="A19" s="154">
        <f>A15</f>
        <v>113</v>
      </c>
      <c r="B19" s="153" t="str">
        <f>Mehr_Minderkosten!B25</f>
        <v>0</v>
      </c>
      <c r="C19" s="294"/>
      <c r="D19" s="295"/>
      <c r="E19" s="295"/>
      <c r="F19" s="295"/>
      <c r="G19" s="295"/>
      <c r="H19" s="295"/>
      <c r="I19" s="295"/>
      <c r="J19" s="295"/>
      <c r="K19" s="295"/>
      <c r="L19" s="295"/>
      <c r="M19" s="4"/>
      <c r="N19" s="4"/>
    </row>
    <row r="20" spans="1:14" ht="12" customHeight="1" x14ac:dyDescent="0.25">
      <c r="A20" s="301"/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4"/>
      <c r="N20" s="4"/>
    </row>
    <row r="21" spans="1:14" s="89" customFormat="1" ht="18.75" customHeight="1" x14ac:dyDescent="0.4">
      <c r="A21" s="155">
        <f>Mehr_Minderkosten!A27</f>
        <v>116</v>
      </c>
      <c r="B21" s="299" t="str">
        <f>Mehr_Minderkosten!B27</f>
        <v>Abholzen und Roden</v>
      </c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12"/>
      <c r="N21" s="12"/>
    </row>
    <row r="22" spans="1:14" ht="18.75" customHeight="1" x14ac:dyDescent="0.25">
      <c r="A22" s="154">
        <f>A21</f>
        <v>116</v>
      </c>
      <c r="B22" s="153" t="str">
        <f>Mehr_Minderkosten!B28</f>
        <v>0</v>
      </c>
      <c r="C22" s="294"/>
      <c r="D22" s="295"/>
      <c r="E22" s="295"/>
      <c r="F22" s="295"/>
      <c r="G22" s="295"/>
      <c r="H22" s="295"/>
      <c r="I22" s="295"/>
      <c r="J22" s="295"/>
      <c r="K22" s="295"/>
      <c r="L22" s="295"/>
      <c r="M22" s="4"/>
      <c r="N22" s="4"/>
    </row>
    <row r="23" spans="1:14" ht="18.75" customHeight="1" x14ac:dyDescent="0.25">
      <c r="A23" s="154">
        <f>A21</f>
        <v>116</v>
      </c>
      <c r="B23" s="153" t="str">
        <f>Mehr_Minderkosten!B29</f>
        <v>0</v>
      </c>
      <c r="C23" s="294"/>
      <c r="D23" s="295"/>
      <c r="E23" s="295"/>
      <c r="F23" s="295"/>
      <c r="G23" s="295"/>
      <c r="H23" s="295"/>
      <c r="I23" s="295"/>
      <c r="J23" s="295"/>
      <c r="K23" s="295"/>
      <c r="L23" s="295"/>
      <c r="M23" s="4"/>
      <c r="N23" s="4"/>
    </row>
    <row r="24" spans="1:14" ht="18.75" customHeight="1" x14ac:dyDescent="0.25">
      <c r="A24" s="154">
        <f>A21</f>
        <v>116</v>
      </c>
      <c r="B24" s="153" t="str">
        <f>Mehr_Minderkosten!B30</f>
        <v>0</v>
      </c>
      <c r="C24" s="294"/>
      <c r="D24" s="295"/>
      <c r="E24" s="295"/>
      <c r="F24" s="295"/>
      <c r="G24" s="295"/>
      <c r="H24" s="295"/>
      <c r="I24" s="295"/>
      <c r="J24" s="295"/>
      <c r="K24" s="295"/>
      <c r="L24" s="295"/>
      <c r="M24" s="4"/>
      <c r="N24" s="4"/>
    </row>
    <row r="25" spans="1:14" ht="18.75" customHeight="1" x14ac:dyDescent="0.25">
      <c r="A25" s="154">
        <f>A21</f>
        <v>116</v>
      </c>
      <c r="B25" s="153" t="str">
        <f>Mehr_Minderkosten!B31</f>
        <v>0</v>
      </c>
      <c r="C25" s="294"/>
      <c r="D25" s="295"/>
      <c r="E25" s="295"/>
      <c r="F25" s="295"/>
      <c r="G25" s="295"/>
      <c r="H25" s="295"/>
      <c r="I25" s="295"/>
      <c r="J25" s="295"/>
      <c r="K25" s="295"/>
      <c r="L25" s="295"/>
      <c r="M25" s="4"/>
      <c r="N25" s="4"/>
    </row>
    <row r="26" spans="1:14" s="89" customFormat="1" ht="12" customHeight="1" x14ac:dyDescent="0.4">
      <c r="A26" s="303"/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12"/>
      <c r="N26" s="12"/>
    </row>
    <row r="27" spans="1:14" s="89" customFormat="1" ht="18.75" customHeight="1" x14ac:dyDescent="0.4">
      <c r="A27" s="155">
        <f>Mehr_Minderkosten!A33</f>
        <v>117</v>
      </c>
      <c r="B27" s="299" t="str">
        <f>Mehr_Minderkosten!B33</f>
        <v>Abbruch und Demontage</v>
      </c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12"/>
      <c r="N27" s="12"/>
    </row>
    <row r="28" spans="1:14" ht="18.75" customHeight="1" x14ac:dyDescent="0.25">
      <c r="A28" s="154">
        <f>A27</f>
        <v>117</v>
      </c>
      <c r="B28" s="153" t="str">
        <f>Mehr_Minderkosten!B34</f>
        <v>0</v>
      </c>
      <c r="C28" s="294"/>
      <c r="D28" s="295"/>
      <c r="E28" s="295"/>
      <c r="F28" s="295"/>
      <c r="G28" s="295"/>
      <c r="H28" s="295"/>
      <c r="I28" s="295"/>
      <c r="J28" s="295"/>
      <c r="K28" s="295"/>
      <c r="L28" s="295"/>
      <c r="M28" s="4"/>
      <c r="N28" s="4"/>
    </row>
    <row r="29" spans="1:14" ht="18.75" customHeight="1" x14ac:dyDescent="0.25">
      <c r="A29" s="154">
        <f>A27</f>
        <v>117</v>
      </c>
      <c r="B29" s="153" t="str">
        <f>Mehr_Minderkosten!B35</f>
        <v>0</v>
      </c>
      <c r="C29" s="294"/>
      <c r="D29" s="295"/>
      <c r="E29" s="295"/>
      <c r="F29" s="295"/>
      <c r="G29" s="295"/>
      <c r="H29" s="295"/>
      <c r="I29" s="295"/>
      <c r="J29" s="295"/>
      <c r="K29" s="295"/>
      <c r="L29" s="295"/>
      <c r="M29" s="4"/>
      <c r="N29" s="4"/>
    </row>
    <row r="30" spans="1:14" ht="18.75" customHeight="1" x14ac:dyDescent="0.25">
      <c r="A30" s="154">
        <f>A27</f>
        <v>117</v>
      </c>
      <c r="B30" s="153" t="str">
        <f>Mehr_Minderkosten!B36</f>
        <v>0</v>
      </c>
      <c r="C30" s="294"/>
      <c r="D30" s="295"/>
      <c r="E30" s="295"/>
      <c r="F30" s="295"/>
      <c r="G30" s="295"/>
      <c r="H30" s="295"/>
      <c r="I30" s="295"/>
      <c r="J30" s="295"/>
      <c r="K30" s="295"/>
      <c r="L30" s="295"/>
      <c r="M30" s="4"/>
      <c r="N30" s="4"/>
    </row>
    <row r="31" spans="1:14" ht="18.75" customHeight="1" x14ac:dyDescent="0.25">
      <c r="A31" s="154">
        <f>A27</f>
        <v>117</v>
      </c>
      <c r="B31" s="153" t="str">
        <f>Mehr_Minderkosten!B37</f>
        <v>0</v>
      </c>
      <c r="C31" s="294"/>
      <c r="D31" s="295"/>
      <c r="E31" s="295"/>
      <c r="F31" s="295"/>
      <c r="G31" s="295"/>
      <c r="H31" s="295"/>
      <c r="I31" s="295"/>
      <c r="J31" s="295"/>
      <c r="K31" s="295"/>
      <c r="L31" s="295"/>
      <c r="M31" s="4"/>
      <c r="N31" s="4"/>
    </row>
    <row r="32" spans="1:14" s="89" customFormat="1" ht="12" customHeight="1" x14ac:dyDescent="0.4">
      <c r="A32" s="303"/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12"/>
      <c r="N32" s="12"/>
    </row>
    <row r="33" spans="1:14" ht="18.75" customHeight="1" x14ac:dyDescent="0.3">
      <c r="A33" s="155">
        <f>Mehr_Minderkosten!A39</f>
        <v>151</v>
      </c>
      <c r="B33" s="299" t="str">
        <f>Mehr_Minderkosten!B39</f>
        <v>Bauarbeiten Werkleitungen</v>
      </c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4"/>
      <c r="N33" s="4"/>
    </row>
    <row r="34" spans="1:14" ht="18.75" customHeight="1" x14ac:dyDescent="0.25">
      <c r="A34" s="154">
        <f>A33</f>
        <v>151</v>
      </c>
      <c r="B34" s="153" t="str">
        <f>Mehr_Minderkosten!B40</f>
        <v>0</v>
      </c>
      <c r="C34" s="294"/>
      <c r="D34" s="295"/>
      <c r="E34" s="295"/>
      <c r="F34" s="295"/>
      <c r="G34" s="295"/>
      <c r="H34" s="295"/>
      <c r="I34" s="295"/>
      <c r="J34" s="295"/>
      <c r="K34" s="295"/>
      <c r="L34" s="295"/>
      <c r="M34" s="4"/>
      <c r="N34" s="4"/>
    </row>
    <row r="35" spans="1:14" ht="18.75" customHeight="1" x14ac:dyDescent="0.25">
      <c r="A35" s="154">
        <f>A33</f>
        <v>151</v>
      </c>
      <c r="B35" s="153" t="str">
        <f>Mehr_Minderkosten!B41</f>
        <v>0</v>
      </c>
      <c r="C35" s="294"/>
      <c r="D35" s="295"/>
      <c r="E35" s="295"/>
      <c r="F35" s="295"/>
      <c r="G35" s="295"/>
      <c r="H35" s="295"/>
      <c r="I35" s="295"/>
      <c r="J35" s="295"/>
      <c r="K35" s="295"/>
      <c r="L35" s="295"/>
      <c r="M35" s="4"/>
      <c r="N35" s="4"/>
    </row>
    <row r="36" spans="1:14" ht="18.75" customHeight="1" x14ac:dyDescent="0.25">
      <c r="A36" s="154">
        <f>A33</f>
        <v>151</v>
      </c>
      <c r="B36" s="153" t="str">
        <f>Mehr_Minderkosten!B42</f>
        <v>0</v>
      </c>
      <c r="C36" s="294"/>
      <c r="D36" s="295"/>
      <c r="E36" s="295"/>
      <c r="F36" s="295"/>
      <c r="G36" s="295"/>
      <c r="H36" s="295"/>
      <c r="I36" s="295"/>
      <c r="J36" s="295"/>
      <c r="K36" s="295"/>
      <c r="L36" s="295"/>
      <c r="M36" s="4"/>
      <c r="N36" s="4"/>
    </row>
    <row r="37" spans="1:14" ht="18.75" customHeight="1" x14ac:dyDescent="0.25">
      <c r="A37" s="154">
        <f>A33</f>
        <v>151</v>
      </c>
      <c r="B37" s="153" t="str">
        <f>Mehr_Minderkosten!B43</f>
        <v>0</v>
      </c>
      <c r="C37" s="294"/>
      <c r="D37" s="295"/>
      <c r="E37" s="295"/>
      <c r="F37" s="295"/>
      <c r="G37" s="295"/>
      <c r="H37" s="295"/>
      <c r="I37" s="295"/>
      <c r="J37" s="295"/>
      <c r="K37" s="295"/>
      <c r="L37" s="295"/>
      <c r="M37" s="4"/>
      <c r="N37" s="4"/>
    </row>
    <row r="38" spans="1:14" s="77" customFormat="1" ht="12" customHeight="1" x14ac:dyDescent="0.3">
      <c r="A38" s="303"/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98"/>
      <c r="N38" s="98"/>
    </row>
    <row r="39" spans="1:14" s="77" customFormat="1" ht="18.75" customHeight="1" x14ac:dyDescent="0.3">
      <c r="A39" s="155">
        <f>Mehr_Minderkosten!A45</f>
        <v>161</v>
      </c>
      <c r="B39" s="299" t="str">
        <f>Mehr_Minderkosten!B45</f>
        <v>Wasserhaltung</v>
      </c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98"/>
      <c r="N39" s="98"/>
    </row>
    <row r="40" spans="1:14" ht="18.75" customHeight="1" x14ac:dyDescent="0.25">
      <c r="A40" s="154">
        <f>A39</f>
        <v>161</v>
      </c>
      <c r="B40" s="153" t="str">
        <f>Mehr_Minderkosten!B46</f>
        <v>0</v>
      </c>
      <c r="C40" s="294"/>
      <c r="D40" s="295"/>
      <c r="E40" s="295"/>
      <c r="F40" s="295"/>
      <c r="G40" s="295"/>
      <c r="H40" s="295"/>
      <c r="I40" s="295"/>
      <c r="J40" s="295"/>
      <c r="K40" s="295"/>
      <c r="L40" s="295"/>
      <c r="M40" s="4"/>
      <c r="N40" s="4"/>
    </row>
    <row r="41" spans="1:14" ht="18.75" customHeight="1" x14ac:dyDescent="0.25">
      <c r="A41" s="154">
        <f>A39</f>
        <v>161</v>
      </c>
      <c r="B41" s="153" t="str">
        <f>Mehr_Minderkosten!B47</f>
        <v>0</v>
      </c>
      <c r="C41" s="294"/>
      <c r="D41" s="295"/>
      <c r="E41" s="295"/>
      <c r="F41" s="295"/>
      <c r="G41" s="295"/>
      <c r="H41" s="295"/>
      <c r="I41" s="295"/>
      <c r="J41" s="295"/>
      <c r="K41" s="295"/>
      <c r="L41" s="295"/>
      <c r="M41" s="4"/>
      <c r="N41" s="4"/>
    </row>
    <row r="42" spans="1:14" ht="18.75" customHeight="1" x14ac:dyDescent="0.25">
      <c r="A42" s="154">
        <f>A39</f>
        <v>161</v>
      </c>
      <c r="B42" s="153" t="str">
        <f>Mehr_Minderkosten!B48</f>
        <v>0</v>
      </c>
      <c r="C42" s="294"/>
      <c r="D42" s="295"/>
      <c r="E42" s="295"/>
      <c r="F42" s="295"/>
      <c r="G42" s="295"/>
      <c r="H42" s="295"/>
      <c r="I42" s="295"/>
      <c r="J42" s="295"/>
      <c r="K42" s="295"/>
      <c r="L42" s="295"/>
      <c r="M42" s="4"/>
      <c r="N42" s="4"/>
    </row>
    <row r="43" spans="1:14" ht="18.75" customHeight="1" x14ac:dyDescent="0.25">
      <c r="A43" s="154">
        <f>A39</f>
        <v>161</v>
      </c>
      <c r="B43" s="153" t="str">
        <f>Mehr_Minderkosten!B49</f>
        <v>0</v>
      </c>
      <c r="C43" s="294"/>
      <c r="D43" s="295"/>
      <c r="E43" s="295"/>
      <c r="F43" s="295"/>
      <c r="G43" s="295"/>
      <c r="H43" s="295"/>
      <c r="I43" s="295"/>
      <c r="J43" s="295"/>
      <c r="K43" s="295"/>
      <c r="L43" s="295"/>
      <c r="M43" s="4"/>
      <c r="N43" s="4"/>
    </row>
    <row r="44" spans="1:14" s="89" customFormat="1" ht="12" customHeight="1" x14ac:dyDescent="0.4">
      <c r="A44" s="303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12"/>
      <c r="N44" s="12"/>
    </row>
    <row r="45" spans="1:14" s="77" customFormat="1" ht="18.75" customHeight="1" x14ac:dyDescent="0.3">
      <c r="A45" s="155">
        <f>Mehr_Minderkosten!A51</f>
        <v>211</v>
      </c>
      <c r="B45" s="299" t="str">
        <f>Mehr_Minderkosten!B51</f>
        <v>Erdarbeiten</v>
      </c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98"/>
      <c r="N45" s="98"/>
    </row>
    <row r="46" spans="1:14" ht="18.75" customHeight="1" x14ac:dyDescent="0.25">
      <c r="A46" s="154">
        <f>A45</f>
        <v>211</v>
      </c>
      <c r="B46" s="153" t="str">
        <f>Mehr_Minderkosten!B52</f>
        <v>0</v>
      </c>
      <c r="C46" s="294"/>
      <c r="D46" s="295"/>
      <c r="E46" s="295"/>
      <c r="F46" s="295"/>
      <c r="G46" s="295"/>
      <c r="H46" s="295"/>
      <c r="I46" s="295"/>
      <c r="J46" s="295"/>
      <c r="K46" s="295"/>
      <c r="L46" s="295"/>
      <c r="M46" s="4"/>
      <c r="N46" s="4"/>
    </row>
    <row r="47" spans="1:14" ht="18.75" customHeight="1" x14ac:dyDescent="0.25">
      <c r="A47" s="154">
        <f>A45</f>
        <v>211</v>
      </c>
      <c r="B47" s="153" t="str">
        <f>Mehr_Minderkosten!B53</f>
        <v>0</v>
      </c>
      <c r="C47" s="294"/>
      <c r="D47" s="295"/>
      <c r="E47" s="295"/>
      <c r="F47" s="295"/>
      <c r="G47" s="295"/>
      <c r="H47" s="295"/>
      <c r="I47" s="295"/>
      <c r="J47" s="295"/>
      <c r="K47" s="295"/>
      <c r="L47" s="295"/>
      <c r="M47" s="4"/>
      <c r="N47" s="4"/>
    </row>
    <row r="48" spans="1:14" ht="18.75" customHeight="1" x14ac:dyDescent="0.25">
      <c r="A48" s="154">
        <f>A45</f>
        <v>211</v>
      </c>
      <c r="B48" s="153" t="str">
        <f>Mehr_Minderkosten!B54</f>
        <v>0</v>
      </c>
      <c r="C48" s="294"/>
      <c r="D48" s="295"/>
      <c r="E48" s="295"/>
      <c r="F48" s="295"/>
      <c r="G48" s="295"/>
      <c r="H48" s="295"/>
      <c r="I48" s="295"/>
      <c r="J48" s="295"/>
      <c r="K48" s="295"/>
      <c r="L48" s="295"/>
      <c r="M48" s="4"/>
      <c r="N48" s="4"/>
    </row>
    <row r="49" spans="1:14" ht="18.75" customHeight="1" x14ac:dyDescent="0.25">
      <c r="A49" s="154">
        <f>A45</f>
        <v>211</v>
      </c>
      <c r="B49" s="153" t="str">
        <f>Mehr_Minderkosten!B55</f>
        <v>0</v>
      </c>
      <c r="C49" s="294"/>
      <c r="D49" s="295"/>
      <c r="E49" s="295"/>
      <c r="F49" s="295"/>
      <c r="G49" s="295"/>
      <c r="H49" s="295"/>
      <c r="I49" s="295"/>
      <c r="J49" s="295"/>
      <c r="K49" s="295"/>
      <c r="L49" s="295"/>
      <c r="M49" s="4"/>
      <c r="N49" s="4"/>
    </row>
    <row r="50" spans="1:14" s="89" customFormat="1" ht="12" customHeight="1" x14ac:dyDescent="0.4">
      <c r="A50" s="303"/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12"/>
      <c r="N50" s="12"/>
    </row>
    <row r="51" spans="1:14" s="89" customFormat="1" ht="18.75" customHeight="1" x14ac:dyDescent="0.4">
      <c r="A51" s="155">
        <f>Mehr_Minderkosten!A57</f>
        <v>213</v>
      </c>
      <c r="B51" s="299" t="str">
        <f>Mehr_Minderkosten!B57</f>
        <v>Wasserbau</v>
      </c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12"/>
      <c r="N51" s="12"/>
    </row>
    <row r="52" spans="1:14" ht="18.75" customHeight="1" x14ac:dyDescent="0.25">
      <c r="A52" s="154">
        <f>A51</f>
        <v>213</v>
      </c>
      <c r="B52" s="153" t="str">
        <f>Mehr_Minderkosten!B58</f>
        <v>0</v>
      </c>
      <c r="C52" s="294"/>
      <c r="D52" s="295"/>
      <c r="E52" s="295"/>
      <c r="F52" s="295"/>
      <c r="G52" s="295"/>
      <c r="H52" s="295"/>
      <c r="I52" s="295"/>
      <c r="J52" s="295"/>
      <c r="K52" s="295"/>
      <c r="L52" s="295"/>
      <c r="M52" s="4"/>
      <c r="N52" s="4"/>
    </row>
    <row r="53" spans="1:14" ht="18.75" customHeight="1" x14ac:dyDescent="0.25">
      <c r="A53" s="154">
        <f>A51</f>
        <v>213</v>
      </c>
      <c r="B53" s="153" t="str">
        <f>Mehr_Minderkosten!B59</f>
        <v>0</v>
      </c>
      <c r="C53" s="294"/>
      <c r="D53" s="295"/>
      <c r="E53" s="295"/>
      <c r="F53" s="295"/>
      <c r="G53" s="295"/>
      <c r="H53" s="295"/>
      <c r="I53" s="295"/>
      <c r="J53" s="295"/>
      <c r="K53" s="295"/>
      <c r="L53" s="295"/>
      <c r="M53" s="4"/>
      <c r="N53" s="4"/>
    </row>
    <row r="54" spans="1:14" ht="18.75" customHeight="1" x14ac:dyDescent="0.25">
      <c r="A54" s="154">
        <f>A51</f>
        <v>213</v>
      </c>
      <c r="B54" s="153" t="str">
        <f>Mehr_Minderkosten!B60</f>
        <v>0</v>
      </c>
      <c r="C54" s="294"/>
      <c r="D54" s="295"/>
      <c r="E54" s="295"/>
      <c r="F54" s="295"/>
      <c r="G54" s="295"/>
      <c r="H54" s="295"/>
      <c r="I54" s="295"/>
      <c r="J54" s="295"/>
      <c r="K54" s="295"/>
      <c r="L54" s="295"/>
      <c r="M54" s="4"/>
      <c r="N54" s="4"/>
    </row>
    <row r="55" spans="1:14" ht="18.75" customHeight="1" x14ac:dyDescent="0.25">
      <c r="A55" s="154">
        <f>A51</f>
        <v>213</v>
      </c>
      <c r="B55" s="153" t="str">
        <f>Mehr_Minderkosten!B61</f>
        <v>0</v>
      </c>
      <c r="C55" s="294"/>
      <c r="D55" s="295"/>
      <c r="E55" s="295"/>
      <c r="F55" s="295"/>
      <c r="G55" s="295"/>
      <c r="H55" s="295"/>
      <c r="I55" s="295"/>
      <c r="J55" s="295"/>
      <c r="K55" s="295"/>
      <c r="L55" s="295"/>
      <c r="M55" s="4"/>
      <c r="N55" s="4"/>
    </row>
    <row r="56" spans="1:14" s="89" customFormat="1" ht="12" customHeight="1" x14ac:dyDescent="0.4">
      <c r="A56" s="303"/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12"/>
      <c r="N56" s="12"/>
    </row>
    <row r="57" spans="1:14" s="89" customFormat="1" ht="18.75" customHeight="1" x14ac:dyDescent="0.4">
      <c r="A57" s="155">
        <f>Mehr_Minderkosten!A63</f>
        <v>221</v>
      </c>
      <c r="B57" s="299" t="str">
        <f>Mehr_Minderkosten!B63</f>
        <v>Fundationsschichten und Materialgewinnung</v>
      </c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12"/>
      <c r="N57" s="12"/>
    </row>
    <row r="58" spans="1:14" ht="18.75" customHeight="1" x14ac:dyDescent="0.25">
      <c r="A58" s="154">
        <f>A57</f>
        <v>221</v>
      </c>
      <c r="B58" s="153" t="str">
        <f>Mehr_Minderkosten!B64</f>
        <v>0</v>
      </c>
      <c r="C58" s="294"/>
      <c r="D58" s="295"/>
      <c r="E58" s="295"/>
      <c r="F58" s="295"/>
      <c r="G58" s="295"/>
      <c r="H58" s="295"/>
      <c r="I58" s="295"/>
      <c r="J58" s="295"/>
      <c r="K58" s="295"/>
      <c r="L58" s="295"/>
      <c r="M58" s="4"/>
      <c r="N58" s="4"/>
    </row>
    <row r="59" spans="1:14" ht="18.75" customHeight="1" x14ac:dyDescent="0.25">
      <c r="A59" s="154">
        <f>A57</f>
        <v>221</v>
      </c>
      <c r="B59" s="153" t="str">
        <f>Mehr_Minderkosten!B65</f>
        <v>0</v>
      </c>
      <c r="C59" s="294"/>
      <c r="D59" s="295"/>
      <c r="E59" s="295"/>
      <c r="F59" s="295"/>
      <c r="G59" s="295"/>
      <c r="H59" s="295"/>
      <c r="I59" s="295"/>
      <c r="J59" s="295"/>
      <c r="K59" s="295"/>
      <c r="L59" s="295"/>
      <c r="M59" s="4"/>
      <c r="N59" s="4"/>
    </row>
    <row r="60" spans="1:14" ht="18.75" customHeight="1" x14ac:dyDescent="0.25">
      <c r="A60" s="154">
        <f>A57</f>
        <v>221</v>
      </c>
      <c r="B60" s="153" t="str">
        <f>Mehr_Minderkosten!B66</f>
        <v>0</v>
      </c>
      <c r="C60" s="294"/>
      <c r="D60" s="295"/>
      <c r="E60" s="295"/>
      <c r="F60" s="295"/>
      <c r="G60" s="295"/>
      <c r="H60" s="295"/>
      <c r="I60" s="295"/>
      <c r="J60" s="295"/>
      <c r="K60" s="295"/>
      <c r="L60" s="295"/>
      <c r="M60" s="4"/>
      <c r="N60" s="4"/>
    </row>
    <row r="61" spans="1:14" ht="18.75" customHeight="1" x14ac:dyDescent="0.25">
      <c r="A61" s="154">
        <f>A57</f>
        <v>221</v>
      </c>
      <c r="B61" s="153" t="str">
        <f>Mehr_Minderkosten!B67</f>
        <v>0</v>
      </c>
      <c r="C61" s="294"/>
      <c r="D61" s="295"/>
      <c r="E61" s="295"/>
      <c r="F61" s="295"/>
      <c r="G61" s="295"/>
      <c r="H61" s="295"/>
      <c r="I61" s="295"/>
      <c r="J61" s="295"/>
      <c r="K61" s="295"/>
      <c r="L61" s="295"/>
      <c r="M61" s="4"/>
      <c r="N61" s="4"/>
    </row>
    <row r="62" spans="1:14" s="89" customFormat="1" ht="12" customHeight="1" x14ac:dyDescent="0.4">
      <c r="A62" s="303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12"/>
      <c r="N62" s="12"/>
    </row>
    <row r="63" spans="1:14" s="89" customFormat="1" ht="18.75" customHeight="1" x14ac:dyDescent="0.4">
      <c r="A63" s="155">
        <f>Mehr_Minderkosten!A69</f>
        <v>222</v>
      </c>
      <c r="B63" s="299" t="str">
        <f>Mehr_Minderkosten!B69</f>
        <v>Pflästerungen und Abschlüsse</v>
      </c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12"/>
      <c r="N63" s="12"/>
    </row>
    <row r="64" spans="1:14" ht="18.75" customHeight="1" x14ac:dyDescent="0.25">
      <c r="A64" s="154">
        <f>A63</f>
        <v>222</v>
      </c>
      <c r="B64" s="153" t="str">
        <f>Mehr_Minderkosten!B70</f>
        <v>0</v>
      </c>
      <c r="C64" s="294"/>
      <c r="D64" s="295"/>
      <c r="E64" s="295"/>
      <c r="F64" s="295"/>
      <c r="G64" s="295"/>
      <c r="H64" s="295"/>
      <c r="I64" s="295"/>
      <c r="J64" s="295"/>
      <c r="K64" s="295"/>
      <c r="L64" s="295"/>
      <c r="M64" s="4"/>
      <c r="N64" s="4"/>
    </row>
    <row r="65" spans="1:14" ht="18.75" customHeight="1" x14ac:dyDescent="0.25">
      <c r="A65" s="154">
        <f>A63</f>
        <v>222</v>
      </c>
      <c r="B65" s="153" t="str">
        <f>Mehr_Minderkosten!B71</f>
        <v>0</v>
      </c>
      <c r="C65" s="294"/>
      <c r="D65" s="295"/>
      <c r="E65" s="295"/>
      <c r="F65" s="295"/>
      <c r="G65" s="295"/>
      <c r="H65" s="295"/>
      <c r="I65" s="295"/>
      <c r="J65" s="295"/>
      <c r="K65" s="295"/>
      <c r="L65" s="295"/>
      <c r="M65" s="4"/>
      <c r="N65" s="4"/>
    </row>
    <row r="66" spans="1:14" ht="18.75" customHeight="1" x14ac:dyDescent="0.25">
      <c r="A66" s="154">
        <f>A63</f>
        <v>222</v>
      </c>
      <c r="B66" s="153" t="str">
        <f>Mehr_Minderkosten!B72</f>
        <v>0</v>
      </c>
      <c r="C66" s="294"/>
      <c r="D66" s="295"/>
      <c r="E66" s="295"/>
      <c r="F66" s="295"/>
      <c r="G66" s="295"/>
      <c r="H66" s="295"/>
      <c r="I66" s="295"/>
      <c r="J66" s="295"/>
      <c r="K66" s="295"/>
      <c r="L66" s="295"/>
      <c r="M66" s="4"/>
      <c r="N66" s="4"/>
    </row>
    <row r="67" spans="1:14" ht="18.75" customHeight="1" x14ac:dyDescent="0.25">
      <c r="A67" s="154">
        <f>A63</f>
        <v>222</v>
      </c>
      <c r="B67" s="153" t="str">
        <f>Mehr_Minderkosten!B73</f>
        <v>0</v>
      </c>
      <c r="C67" s="294"/>
      <c r="D67" s="295"/>
      <c r="E67" s="295"/>
      <c r="F67" s="295"/>
      <c r="G67" s="295"/>
      <c r="H67" s="295"/>
      <c r="I67" s="295"/>
      <c r="J67" s="295"/>
      <c r="K67" s="295"/>
      <c r="L67" s="295"/>
      <c r="M67" s="4"/>
      <c r="N67" s="4"/>
    </row>
    <row r="68" spans="1:14" s="89" customFormat="1" ht="12" customHeight="1" x14ac:dyDescent="0.4">
      <c r="A68" s="303"/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12"/>
      <c r="N68" s="12"/>
    </row>
    <row r="69" spans="1:14" s="89" customFormat="1" ht="18.75" customHeight="1" x14ac:dyDescent="0.4">
      <c r="A69" s="155">
        <f>Mehr_Minderkosten!A75</f>
        <v>223</v>
      </c>
      <c r="B69" s="299" t="str">
        <f>Mehr_Minderkosten!B75</f>
        <v>Belagsarbeiten und Belagserneuerungen</v>
      </c>
      <c r="C69" s="297"/>
      <c r="D69" s="297"/>
      <c r="E69" s="297"/>
      <c r="F69" s="297"/>
      <c r="G69" s="297"/>
      <c r="H69" s="297"/>
      <c r="I69" s="297"/>
      <c r="J69" s="297"/>
      <c r="K69" s="297"/>
      <c r="L69" s="297"/>
      <c r="M69" s="12"/>
      <c r="N69" s="12"/>
    </row>
    <row r="70" spans="1:14" ht="18.75" customHeight="1" x14ac:dyDescent="0.25">
      <c r="A70" s="154">
        <f>A69</f>
        <v>223</v>
      </c>
      <c r="B70" s="153" t="str">
        <f>Mehr_Minderkosten!B76</f>
        <v>0</v>
      </c>
      <c r="C70" s="294"/>
      <c r="D70" s="295"/>
      <c r="E70" s="295"/>
      <c r="F70" s="295"/>
      <c r="G70" s="295"/>
      <c r="H70" s="295"/>
      <c r="I70" s="295"/>
      <c r="J70" s="295"/>
      <c r="K70" s="295"/>
      <c r="L70" s="295"/>
      <c r="M70" s="4"/>
      <c r="N70" s="4"/>
    </row>
    <row r="71" spans="1:14" ht="18.75" customHeight="1" x14ac:dyDescent="0.25">
      <c r="A71" s="154">
        <f>A69</f>
        <v>223</v>
      </c>
      <c r="B71" s="153" t="str">
        <f>Mehr_Minderkosten!B77</f>
        <v>0</v>
      </c>
      <c r="C71" s="294"/>
      <c r="D71" s="295"/>
      <c r="E71" s="295"/>
      <c r="F71" s="295"/>
      <c r="G71" s="295"/>
      <c r="H71" s="295"/>
      <c r="I71" s="295"/>
      <c r="J71" s="295"/>
      <c r="K71" s="295"/>
      <c r="L71" s="295"/>
      <c r="M71" s="4"/>
      <c r="N71" s="4"/>
    </row>
    <row r="72" spans="1:14" ht="18.75" customHeight="1" x14ac:dyDescent="0.25">
      <c r="A72" s="154">
        <f>A69</f>
        <v>223</v>
      </c>
      <c r="B72" s="153" t="str">
        <f>Mehr_Minderkosten!B78</f>
        <v>0</v>
      </c>
      <c r="C72" s="294"/>
      <c r="D72" s="295"/>
      <c r="E72" s="295"/>
      <c r="F72" s="295"/>
      <c r="G72" s="295"/>
      <c r="H72" s="295"/>
      <c r="I72" s="295"/>
      <c r="J72" s="295"/>
      <c r="K72" s="295"/>
      <c r="L72" s="295"/>
      <c r="M72" s="4"/>
      <c r="N72" s="4"/>
    </row>
    <row r="73" spans="1:14" ht="18.75" customHeight="1" x14ac:dyDescent="0.25">
      <c r="A73" s="154">
        <f>A69</f>
        <v>223</v>
      </c>
      <c r="B73" s="153" t="str">
        <f>Mehr_Minderkosten!B79</f>
        <v>0</v>
      </c>
      <c r="C73" s="294"/>
      <c r="D73" s="295"/>
      <c r="E73" s="295"/>
      <c r="F73" s="295"/>
      <c r="G73" s="295"/>
      <c r="H73" s="295"/>
      <c r="I73" s="295"/>
      <c r="J73" s="295"/>
      <c r="K73" s="295"/>
      <c r="L73" s="295"/>
      <c r="M73" s="4"/>
      <c r="N73" s="4"/>
    </row>
    <row r="74" spans="1:14" s="89" customFormat="1" ht="12" customHeight="1" x14ac:dyDescent="0.4">
      <c r="A74" s="303"/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12"/>
      <c r="N74" s="12"/>
    </row>
    <row r="75" spans="1:14" s="89" customFormat="1" ht="18.75" customHeight="1" x14ac:dyDescent="0.4">
      <c r="A75" s="155">
        <f>Mehr_Minderkosten!A81</f>
        <v>237</v>
      </c>
      <c r="B75" s="299" t="str">
        <f>Mehr_Minderkosten!B81</f>
        <v>Entwässerungen</v>
      </c>
      <c r="C75" s="297"/>
      <c r="D75" s="297"/>
      <c r="E75" s="297"/>
      <c r="F75" s="297"/>
      <c r="G75" s="297"/>
      <c r="H75" s="297"/>
      <c r="I75" s="297"/>
      <c r="J75" s="297"/>
      <c r="K75" s="297"/>
      <c r="L75" s="297"/>
      <c r="M75" s="12"/>
      <c r="N75" s="12"/>
    </row>
    <row r="76" spans="1:14" ht="18.75" customHeight="1" x14ac:dyDescent="0.25">
      <c r="A76" s="154">
        <f>A75</f>
        <v>237</v>
      </c>
      <c r="B76" s="153" t="str">
        <f>Mehr_Minderkosten!B82</f>
        <v>0</v>
      </c>
      <c r="C76" s="294"/>
      <c r="D76" s="295"/>
      <c r="E76" s="295"/>
      <c r="F76" s="295"/>
      <c r="G76" s="295"/>
      <c r="H76" s="295"/>
      <c r="I76" s="295"/>
      <c r="J76" s="295"/>
      <c r="K76" s="295"/>
      <c r="L76" s="295"/>
      <c r="M76" s="4"/>
      <c r="N76" s="4"/>
    </row>
    <row r="77" spans="1:14" ht="18.75" customHeight="1" x14ac:dyDescent="0.25">
      <c r="A77" s="154">
        <f>A75</f>
        <v>237</v>
      </c>
      <c r="B77" s="153" t="str">
        <f>Mehr_Minderkosten!B83</f>
        <v>0</v>
      </c>
      <c r="C77" s="294"/>
      <c r="D77" s="295"/>
      <c r="E77" s="295"/>
      <c r="F77" s="295"/>
      <c r="G77" s="295"/>
      <c r="H77" s="295"/>
      <c r="I77" s="295"/>
      <c r="J77" s="295"/>
      <c r="K77" s="295"/>
      <c r="L77" s="295"/>
      <c r="M77" s="4"/>
      <c r="N77" s="4"/>
    </row>
    <row r="78" spans="1:14" ht="18.75" customHeight="1" x14ac:dyDescent="0.25">
      <c r="A78" s="154">
        <f>A75</f>
        <v>237</v>
      </c>
      <c r="B78" s="153" t="str">
        <f>Mehr_Minderkosten!B84</f>
        <v>0</v>
      </c>
      <c r="C78" s="294"/>
      <c r="D78" s="295"/>
      <c r="E78" s="295"/>
      <c r="F78" s="295"/>
      <c r="G78" s="295"/>
      <c r="H78" s="295"/>
      <c r="I78" s="295"/>
      <c r="J78" s="295"/>
      <c r="K78" s="295"/>
      <c r="L78" s="295"/>
      <c r="M78" s="4"/>
      <c r="N78" s="4"/>
    </row>
    <row r="79" spans="1:14" ht="18.75" customHeight="1" x14ac:dyDescent="0.25">
      <c r="A79" s="154">
        <f>A75</f>
        <v>237</v>
      </c>
      <c r="B79" s="153" t="str">
        <f>Mehr_Minderkosten!B85</f>
        <v>0</v>
      </c>
      <c r="C79" s="294"/>
      <c r="D79" s="295"/>
      <c r="E79" s="295"/>
      <c r="F79" s="295"/>
      <c r="G79" s="295"/>
      <c r="H79" s="295"/>
      <c r="I79" s="295"/>
      <c r="J79" s="295"/>
      <c r="K79" s="295"/>
      <c r="L79" s="295"/>
      <c r="M79" s="4"/>
      <c r="N79" s="4"/>
    </row>
    <row r="80" spans="1:14" ht="12" customHeight="1" x14ac:dyDescent="0.3">
      <c r="A80" s="303"/>
      <c r="B80" s="304"/>
      <c r="C80" s="304"/>
      <c r="D80" s="304"/>
      <c r="E80" s="304"/>
      <c r="F80" s="304"/>
      <c r="G80" s="304"/>
      <c r="H80" s="304"/>
      <c r="I80" s="304"/>
      <c r="J80" s="304"/>
      <c r="K80" s="304"/>
      <c r="L80" s="304"/>
      <c r="M80" s="4"/>
      <c r="N80" s="4"/>
    </row>
    <row r="81" spans="1:14" ht="18.75" customHeight="1" x14ac:dyDescent="0.3">
      <c r="A81" s="303" t="s">
        <v>112</v>
      </c>
      <c r="B81" s="304"/>
      <c r="C81" s="304"/>
      <c r="D81" s="304"/>
      <c r="E81" s="304"/>
      <c r="F81" s="304"/>
      <c r="G81" s="304"/>
      <c r="H81" s="304"/>
      <c r="I81" s="304"/>
      <c r="J81" s="304"/>
      <c r="K81" s="304"/>
      <c r="L81" s="304"/>
      <c r="M81" s="4"/>
      <c r="N81" s="4"/>
    </row>
    <row r="82" spans="1:14" ht="18.75" customHeight="1" x14ac:dyDescent="0.2">
      <c r="A82" s="306"/>
      <c r="B82" s="307"/>
      <c r="C82" s="307"/>
      <c r="D82" s="307"/>
      <c r="E82" s="307"/>
      <c r="F82" s="307"/>
      <c r="G82" s="307"/>
      <c r="H82" s="307"/>
      <c r="I82" s="307"/>
      <c r="J82" s="307"/>
      <c r="K82" s="307"/>
      <c r="L82" s="307"/>
      <c r="M82" s="4"/>
      <c r="N82" s="4"/>
    </row>
    <row r="83" spans="1:14" ht="18.75" customHeight="1" x14ac:dyDescent="0.2">
      <c r="A83" s="308"/>
      <c r="B83" s="308"/>
      <c r="C83" s="308"/>
      <c r="D83" s="308"/>
      <c r="E83" s="308"/>
      <c r="F83" s="308"/>
      <c r="G83" s="308"/>
      <c r="H83" s="308"/>
      <c r="I83" s="308"/>
      <c r="J83" s="308"/>
      <c r="K83" s="308"/>
      <c r="L83" s="308"/>
      <c r="M83" s="4"/>
      <c r="N83" s="4"/>
    </row>
    <row r="84" spans="1:14" ht="18.75" customHeight="1" x14ac:dyDescent="0.2">
      <c r="A84" s="308"/>
      <c r="B84" s="308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4"/>
      <c r="N84" s="4"/>
    </row>
    <row r="85" spans="1:14" ht="18.75" customHeight="1" x14ac:dyDescent="0.2">
      <c r="A85" s="308"/>
      <c r="B85" s="308"/>
      <c r="C85" s="308"/>
      <c r="D85" s="308"/>
      <c r="E85" s="308"/>
      <c r="F85" s="308"/>
      <c r="G85" s="308"/>
      <c r="H85" s="308"/>
      <c r="I85" s="308"/>
      <c r="J85" s="308"/>
      <c r="K85" s="308"/>
      <c r="L85" s="308"/>
      <c r="M85" s="4"/>
      <c r="N85" s="4"/>
    </row>
    <row r="86" spans="1:14" ht="12" customHeight="1" x14ac:dyDescent="0.25">
      <c r="A86" s="305"/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4"/>
      <c r="N86" s="4"/>
    </row>
    <row r="87" spans="1:14" ht="18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8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8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8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8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8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8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8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8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8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8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8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8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8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8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8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8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8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8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8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8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8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8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8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8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8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4.2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4.25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4.2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4.2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4.2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4.2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4.2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4" ht="14.2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</sheetData>
  <sheetProtection sheet="1" objects="1" scenarios="1" selectLockedCells="1"/>
  <mergeCells count="83">
    <mergeCell ref="A86:L86"/>
    <mergeCell ref="C72:L72"/>
    <mergeCell ref="C73:L73"/>
    <mergeCell ref="A74:L74"/>
    <mergeCell ref="B75:L75"/>
    <mergeCell ref="C76:L76"/>
    <mergeCell ref="C77:L77"/>
    <mergeCell ref="C78:L78"/>
    <mergeCell ref="C79:L79"/>
    <mergeCell ref="A80:L80"/>
    <mergeCell ref="A81:L81"/>
    <mergeCell ref="A82:L85"/>
    <mergeCell ref="C71:L71"/>
    <mergeCell ref="C60:L60"/>
    <mergeCell ref="C61:L61"/>
    <mergeCell ref="A62:L62"/>
    <mergeCell ref="B63:L63"/>
    <mergeCell ref="C64:L64"/>
    <mergeCell ref="C65:L65"/>
    <mergeCell ref="C66:L66"/>
    <mergeCell ref="C67:L67"/>
    <mergeCell ref="A68:L68"/>
    <mergeCell ref="B69:L69"/>
    <mergeCell ref="C70:L70"/>
    <mergeCell ref="C59:L59"/>
    <mergeCell ref="C48:L48"/>
    <mergeCell ref="C49:L49"/>
    <mergeCell ref="A50:L50"/>
    <mergeCell ref="B51:L51"/>
    <mergeCell ref="C52:L52"/>
    <mergeCell ref="C53:L53"/>
    <mergeCell ref="C54:L54"/>
    <mergeCell ref="C55:L55"/>
    <mergeCell ref="A56:L56"/>
    <mergeCell ref="B57:L57"/>
    <mergeCell ref="C58:L58"/>
    <mergeCell ref="C47:L47"/>
    <mergeCell ref="C36:L36"/>
    <mergeCell ref="C37:L37"/>
    <mergeCell ref="A38:L38"/>
    <mergeCell ref="B39:L39"/>
    <mergeCell ref="C40:L40"/>
    <mergeCell ref="C41:L41"/>
    <mergeCell ref="C42:L42"/>
    <mergeCell ref="C43:L43"/>
    <mergeCell ref="A44:L44"/>
    <mergeCell ref="B45:L45"/>
    <mergeCell ref="C46:L46"/>
    <mergeCell ref="C35:L35"/>
    <mergeCell ref="C24:L24"/>
    <mergeCell ref="C25:L25"/>
    <mergeCell ref="A26:L26"/>
    <mergeCell ref="B27:L27"/>
    <mergeCell ref="C28:L28"/>
    <mergeCell ref="C29:L29"/>
    <mergeCell ref="C30:L30"/>
    <mergeCell ref="C31:L31"/>
    <mergeCell ref="A32:L32"/>
    <mergeCell ref="B33:L33"/>
    <mergeCell ref="C34:L34"/>
    <mergeCell ref="C23:L23"/>
    <mergeCell ref="C12:L12"/>
    <mergeCell ref="C13:L13"/>
    <mergeCell ref="A14:L14"/>
    <mergeCell ref="B15:L15"/>
    <mergeCell ref="C16:L16"/>
    <mergeCell ref="C17:L17"/>
    <mergeCell ref="C18:L18"/>
    <mergeCell ref="C19:L19"/>
    <mergeCell ref="A20:L20"/>
    <mergeCell ref="B21:L21"/>
    <mergeCell ref="C22:L22"/>
    <mergeCell ref="C11:L11"/>
    <mergeCell ref="A1:L1"/>
    <mergeCell ref="B2:L2"/>
    <mergeCell ref="A8:L8"/>
    <mergeCell ref="B9:L9"/>
    <mergeCell ref="C10:L10"/>
    <mergeCell ref="B3:L3"/>
    <mergeCell ref="C4:L4"/>
    <mergeCell ref="C5:L5"/>
    <mergeCell ref="C6:L6"/>
    <mergeCell ref="C7:L7"/>
  </mergeCells>
  <pageMargins left="0.59055118110236227" right="0.59055118110236227" top="1.1811023622047245" bottom="0.47244094488188981" header="0.31496062992125984" footer="0.31496062992125984"/>
  <pageSetup paperSize="9" scale="91" fitToHeight="0" orientation="portrait" blackAndWhite="1" r:id="rId1"/>
  <headerFooter differentFirst="1" scaleWithDoc="0">
    <oddHeader>&amp;L&amp;"Arial,Standard"&amp;8&amp;G&amp;R&amp;"Arial,Standard"&amp;10&amp;G</oddHeader>
    <oddFooter>&amp;L&amp;"Arial,Standard"&amp;6 043.00.03 &amp;Z&amp;F&amp;R&amp;"Arial,Standard"&amp;6Seite &amp;P von &amp;N</oddFooter>
    <firstHeader xml:space="preserve">&amp;L&amp;"Arial,Standard"&amp;8&amp;G&amp;R&amp;"Arial,Standard"&amp;10
</firstHeader>
    <firstFooter>&amp;L&amp;"Arial,Standard"&amp;6 043.00.03 &amp;Z&amp;F&amp;R&amp;"Arial,Standard"&amp;6Seite &amp;P von &amp;N</firstFooter>
  </headerFooter>
  <rowBreaks count="1" manualBreakCount="1">
    <brk id="44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2"/>
  <sheetViews>
    <sheetView workbookViewId="0">
      <selection sqref="A1:A12"/>
    </sheetView>
  </sheetViews>
  <sheetFormatPr baseColWidth="10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</sheetData>
  <sheetProtection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neOffixxDocumentPart xmlns:xsd="http://www.w3.org/2001/XMLSchema" xmlns:xsi="http://www.w3.org/2001/XMLSchema-instance" xmlns="http://schema.oneoffixx.com/OneOffixxDocumentPart/1" id="aaa37f6c-c65d-4f73-a542-d34f47db740e" tId="6aa07c12-8421-4e02-89ec-9e31506c055f" internalTId="6aa07c12-8421-4e02-89ec-9e31506c055f" mtId="e31ca353-2ab1-4408-921b-a70ae2f57ad1" revision="0" createdmajorversion="0" createdminorversion="0" created="0001-01-01T00:00:00" modifiedmajorversion="0" modifiedminorversion="0" modified="0001-01-01T00:00:00" profile="2b32b9d0-bd7a-40dd-9fa1-e0b9a316265b" mode="NewDocument" colormode="Color" lcid="2055">
  <Content>
    <DataModel xmlns="">
      <Profile windowwidth="0" windowheight="0" minwindowwidth="0" maxwindowwidth="0" minwindowheight="0" maxwindowheight="0">
        <Text id="Profile.Id" row="0" column="0" columnspan="0" multiline="False" multilinerows="3" locked="False" label="Profile.Id" readonly="False" visible="True" required="False" regex="" validationmessage="" tooltip="" tracked="False"><![CDATA[2b32b9d0-bd7a-40dd-9fa1-e0b9a316265b]]></Text>
        <Text id="Profile.OrganizationUnitId" row="0" column="0" columnspan="0" multiline="False" multilinerows="3" locked="False" label="Profile.OrganizationUnitId" readonly="False" visible="True" required="False" regex="" validationmessage="" tooltip="" tracked="False"><![CDATA[5f984b26-4ce2-46fd-84aa-1f7db548afe8]]></Text>
        <Text id="Profile.Org.Postal.Country" row="0" column="0" columnspan="0" multiline="False" multilinerows="3" locked="False" label="Profile.Org.Postal.Country" readonly="False" visible="True" required="False" regex="" validationmessage="" tooltip="" tracked="False"><![CDATA[Schweiz]]></Text>
        <Text id="Profile.Org.Postal.LZip" row="0" column="0" columnspan="0" multiline="False" multilinerows="3" locked="False" label="Profile.Org.Postal.LZip" readonly="False" visible="True" required="False" regex="" validationmessage="" tooltip="" tracked="False"><![CDATA[CH]]></Text>
        <Text id="Profile.Org.Title" row="0" column="0" columnspan="0" multiline="False" multilinerows="3" locked="False" label="Profile.Org.Title" readonly="False" visible="True" required="False" regex="" validationmessage="" tooltip="" tracked="False"><![CDATA[Kanton Zürich]]></Text>
        <Text id="Profile.User.Alias" row="0" column="0" columnspan="0" multiline="False" multilinerows="3" locked="False" label="Profile.User.Alias" readonly="False" visible="True" required="False" regex="" validationmessage="" tooltip="" tracked="False"><![CDATA[Zd]]></Text>
        <Text id="Profile.User.Email" row="0" column="0" columnspan="0" multiline="False" multilinerows="3" locked="False" label="Profile.User.Email" readonly="False" visible="True" required="False" regex="" validationmessage="" tooltip="" tracked="False"><![CDATA[daniel.zumbach@bd.zh.ch]]></Text>
        <Text id="Profile.User.Fax" row="0" column="0" columnspan="0" multiline="False" multilinerows="3" locked="False" label="Profile.User.Fax" readonly="False" visible="True" required="False" regex="" validationmessage="" tooltip="" tracked="False"><![CDATA[+41 43 259 51 56]]></Text>
        <Text id="Profile.User.FirstName" row="0" column="0" columnspan="0" multiline="False" multilinerows="3" locked="False" label="Profile.User.FirstName" readonly="False" visible="True" required="False" regex="" validationmessage="" tooltip="" tracked="False"><![CDATA[Daniel]]></Text>
        <Text id="Profile.User.Function" row="0" column="0" columnspan="0" multiline="False" multilinerows="3" locked="False" label="Profile.User.Function" readonly="False" visible="True" required="False" regex="" validationmessage="" tooltip="" tracked="False"><![CDATA[Projektleiter]]></Text>
        <Text id="Profile.User.JobDescription" row="0" column="0" columnspan="0" multiline="False" multilinerows="3" locked="False" label="Profile.User.JobDescription" readonly="False" visible="True" required="False" regex="" validationmessage="" tooltip="" tracked="False"><![CDATA[ ]]></Text>
        <Text id="Profile.User.LastName" row="0" column="0" columnspan="0" multiline="False" multilinerows="3" locked="False" label="Profile.User.LastName" readonly="False" visible="True" required="False" regex="" validationmessage="" tooltip="" tracked="False"><![CDATA[Zumbach]]></Text>
        <Text id="Profile.User.OuLev1" row="0" column="0" columnspan="0" multiline="False" multilinerows="3" locked="False" label="Profile.User.OuLev1" readonly="False" visible="True" required="False" regex="" validationmessage="" tooltip="" tracked="False"><![CDATA[Kanton Zürich]]></Text>
        <Text id="Profile.User.OuLev2" row="0" column="0" columnspan="0" multiline="False" multilinerows="3" locked="False" label="Profile.User.OuLev2" readonly="False" visible="True" required="False" regex="" validationmessage="" tooltip="" tracked="False"><![CDATA[Baudirektion]]></Text>
        <Text id="Profile.User.OuLev3" row="0" column="0" columnspan="0" multiline="False" multilinerows="3" locked="False" label="Profile.User.OuLev3" readonly="False" visible="True" required="False" regex="" validationmessage="" tooltip="" tracked="False"><![CDATA[Tiefbauamt]]></Text>
        <Text id="Profile.User.OuLev4" row="0" column="0" columnspan="0" multiline="False" multilinerows="3" locked="False" label="Profile.User.OuLev4" readonly="False" visible="True" required="False" regex="" validationmessage="" tooltip="" tracked="False"><![CDATA[Projektieren und Realisieren]]></Text>
        <Text id="Profile.User.OuLev5" row="0" column="0" columnspan="0" multiline="False" multilinerows="3" locked="False" label="Profile.User.OuLev5" readonly="False" visible="True" required="False" regex="" validationmessage="" tooltip="" tracked="False"><![CDATA[Projektmanagement West]]></Text>
        <Text id="Profile.User.OuLev6" row="0" column="0" columnspan="0" multiline="False" multilinerows="3" locked="False" label="Profile.User.OuLev6" readonly="False" visible="True" required="False" regex="" validationmessage="" tooltip="" tracked="False"><![CDATA[ ]]></Text>
        <Text id="Profile.User.OuLev7" row="0" column="0" columnspan="0" multiline="False" multilinerows="3" locked="False" label="Profile.User.OuLev7" readonly="False" visible="True" required="False" regex="" validationmessage="" tooltip="" tracked="False"><![CDATA[ ]]></Text>
        <Text id="Profile.User.OuMail" row="0" column="0" columnspan="0" multiline="False" multilinerows="3" locked="False" label="Profile.User.OuMail" readonly="False" visible="True" required="False" regex="" validationmessage="" tooltip="" tracked="False"><![CDATA[pr.tba@bd.zh.ch]]></Text>
        <Text id="Profile.User.OuPhone" row="0" column="0" columnspan="0" multiline="False" multilinerows="3" locked="False" label="Profile.User.OuPhone" readonly="False" visible="True" required="False" regex="" validationmessage="" tooltip="" tracked="False"><![CDATA[+41 43 259 55 66]]></Text>
        <Text id="Profile.User.Phone" row="0" column="0" columnspan="0" multiline="False" multilinerows="3" locked="False" label="Profile.User.Phone" readonly="False" visible="True" required="False" regex="" validationmessage="" tooltip="" tracked="False"><![CDATA[+41 43 259 55 89]]></Text>
        <Text id="Profile.User.Postal.City" row="0" column="0" columnspan="0" multiline="False" multilinerows="3" locked="False" label="Profile.User.Postal.City" readonly="False" visible="True" required="False" regex="" validationmessage="" tooltip="" tracked="False"><![CDATA[Zürich]]></Text>
        <Text id="Profile.User.Postal.OfficeName" row="0" column="0" columnspan="0" multiline="False" multilinerows="3" locked="False" label="Profile.User.Postal.OfficeName" readonly="False" visible="True" required="False" regex="" validationmessage="" tooltip="" tracked="False"><![CDATA[111]]></Text>
        <Text id="Profile.User.Postal.POBox" row="0" column="0" columnspan="0" multiline="False" multilinerows="3" locked="False" label="Profile.User.Postal.POBox" readonly="False" visible="True" required="False" regex="" validationmessage="" tooltip="" tracked="False"><![CDATA[ ]]></Text>
        <Text id="Profile.User.Postal.Street" row="0" column="0" columnspan="0" multiline="False" multilinerows="3" locked="False" label="Profile.User.Postal.Street" readonly="False" visible="True" required="False" regex="" validationmessage="" tooltip="" tracked="False"><![CDATA[Walcheplatz 2]]></Text>
        <Text id="Profile.User.Postal.Zip" row="0" column="0" columnspan="0" multiline="False" multilinerows="3" locked="False" label="Profile.User.Postal.Zip" readonly="False" visible="True" required="False" regex="" validationmessage="" tooltip="" tracked="False"><![CDATA[8090]]></Text>
        <Text id="Profile.User.Salutation" row="0" column="0" columnspan="0" multiline="False" multilinerows="3" locked="False" label="Profile.User.Salutation" readonly="False" visible="True" required="False" regex="" validationmessage="" tooltip="" tracked="False"><![CDATA[Herr]]></Text>
        <Image id="Profile.User.Sign" row="0" column="0" columnspan="0" label="Profile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Profile.User.Title" row="0" column="0" columnspan="0" multiline="False" multilinerows="3" locked="False" label="Profile.User.Title" readonly="False" visible="True" required="False" regex="" validationmessage="" tooltip="" tracked="False"><![CDATA[ ]]></Text>
        <Text id="Profile.User.Url" row="0" column="0" columnspan="0" multiline="False" multilinerows="3" locked="False" label="Profile.User.Url" readonly="False" visible="True" required="False" regex="" validationmessage="" tooltip="" tracked="False"><![CDATA[www.tiefbauamt.zh.ch]]></Text>
      </Profile>
      <Author windowwidth="0" windowheight="0" minwindowwidth="0" maxwindowwidth="0" minwindowheight="0" maxwindowheight="0">
        <Text id="Author.User.Alias" row="0" column="0" columnspan="0" multiline="False" multilinerows="3" locked="False" label="Author.User.Alias" readonly="False" visible="True" required="False" regex="" validationmessage="" tooltip="" tracked="False"><![CDATA[Zd]]></Text>
        <Text id="Author.User.Email" row="0" column="0" columnspan="0" multiline="False" multilinerows="3" locked="False" label="Author.User.Email" readonly="False" visible="True" required="False" regex="" validationmessage="" tooltip="" tracked="False"><![CDATA[daniel.zumbach@bd.zh.ch]]></Text>
        <Text id="Author.User.Fax" row="0" column="0" columnspan="0" multiline="False" multilinerows="3" locked="False" label="Author.User.Fax" readonly="False" visible="True" required="False" regex="" validationmessage="" tooltip="" tracked="False"><![CDATA[+41 43 259 51 56]]></Text>
        <Text id="Author.User.FirstName" row="0" column="0" columnspan="0" multiline="False" multilinerows="3" locked="False" label="Author.User.FirstName" readonly="False" visible="True" required="False" regex="" validationmessage="" tooltip="" tracked="False"><![CDATA[Daniel]]></Text>
        <Text id="Author.User.Function" row="0" column="0" columnspan="0" multiline="False" multilinerows="3" locked="False" label="Author.User.Function" readonly="False" visible="True" required="False" regex="" validationmessage="" tooltip="" tracked="False"><![CDATA[Projektleiter]]></Text>
        <Text id="Author.User.JobDescription" row="0" column="0" columnspan="0" multiline="False" multilinerows="3" locked="False" label="Author.User.JobDescription" readonly="False" visible="True" required="False" regex="" validationmessage="" tooltip="" tracked="False"><![CDATA[ ]]></Text>
        <Text id="Author.User.LastName" row="0" column="0" columnspan="0" multiline="False" multilinerows="3" locked="False" label="Author.User.LastName" readonly="False" visible="True" required="False" regex="" validationmessage="" tooltip="" tracked="False"><![CDATA[Zumbach]]></Text>
        <Text id="Author.User.OuLev1" row="0" column="0" columnspan="0" multiline="False" multilinerows="3" locked="False" label="Author.User.OuLev1" readonly="False" visible="True" required="False" regex="" validationmessage="" tooltip="" tracked="False"><![CDATA[Kanton Zürich]]></Text>
        <Text id="Author.User.OuLev2" row="0" column="0" columnspan="0" multiline="False" multilinerows="3" locked="False" label="Author.User.OuLev2" readonly="False" visible="True" required="False" regex="" validationmessage="" tooltip="" tracked="False"><![CDATA[Baudirektion]]></Text>
        <Text id="Author.User.OuLev3" row="0" column="0" columnspan="0" multiline="False" multilinerows="3" locked="False" label="Author.User.OuLev3" readonly="False" visible="True" required="False" regex="" validationmessage="" tooltip="" tracked="False"><![CDATA[Tiefbauamt]]></Text>
        <Text id="Author.User.OuLev4" row="0" column="0" columnspan="0" multiline="False" multilinerows="3" locked="False" label="Author.User.OuLev4" readonly="False" visible="True" required="False" regex="" validationmessage="" tooltip="" tracked="False"><![CDATA[Projektieren und Realisieren]]></Text>
        <Text id="Author.User.OuLev5" row="0" column="0" columnspan="0" multiline="False" multilinerows="3" locked="False" label="Author.User.OuLev5" readonly="False" visible="True" required="False" regex="" validationmessage="" tooltip="" tracked="False"><![CDATA[Projektmanagement West]]></Text>
        <Text id="Author.User.OuLev6" row="0" column="0" columnspan="0" multiline="False" multilinerows="3" locked="False" label="Author.User.OuLev6" readonly="False" visible="True" required="False" regex="" validationmessage="" tooltip="" tracked="False"><![CDATA[ ]]></Text>
        <Text id="Author.User.OuLev7" row="0" column="0" columnspan="0" multiline="False" multilinerows="3" locked="False" label="Author.User.OuLev7" readonly="False" visible="True" required="False" regex="" validationmessage="" tooltip="" tracked="False"><![CDATA[ ]]></Text>
        <Text id="Author.User.OuMail" row="0" column="0" columnspan="0" multiline="False" multilinerows="3" locked="False" label="Author.User.OuMail" readonly="False" visible="True" required="False" regex="" validationmessage="" tooltip="" tracked="False"><![CDATA[pr.tba@bd.zh.ch]]></Text>
        <Text id="Author.User.OuPhone" row="0" column="0" columnspan="0" multiline="False" multilinerows="3" locked="False" label="Author.User.OuPhone" readonly="False" visible="True" required="False" regex="" validationmessage="" tooltip="" tracked="False"><![CDATA[+41 43 259 55 66]]></Text>
        <Text id="Author.User.Phone" row="0" column="0" columnspan="0" multiline="False" multilinerows="3" locked="False" label="Author.User.Phone" readonly="False" visible="True" required="False" regex="" validationmessage="" tooltip="" tracked="False"><![CDATA[+41 43 259 55 89]]></Text>
        <Text id="Author.User.Postal.City" row="0" column="0" columnspan="0" multiline="False" multilinerows="3" locked="False" label="Author.User.Postal.City" readonly="False" visible="True" required="False" regex="" validationmessage="" tooltip="" tracked="False"><![CDATA[Zürich]]></Text>
        <Text id="Author.User.Postal.OfficeName" row="0" column="0" columnspan="0" multiline="False" multilinerows="3" locked="False" label="Author.User.Postal.OfficeName" readonly="False" visible="True" required="False" regex="" validationmessage="" tooltip="" tracked="False"><![CDATA[111]]></Text>
        <Text id="Author.User.Postal.POBox" row="0" column="0" columnspan="0" multiline="False" multilinerows="3" locked="False" label="Author.User.Postal.POBox" readonly="False" visible="True" required="False" regex="" validationmessage="" tooltip="" tracked="False"><![CDATA[ ]]></Text>
        <Text id="Author.User.Postal.Street" row="0" column="0" columnspan="0" multiline="False" multilinerows="3" locked="False" label="Author.User.Postal.Street" readonly="False" visible="True" required="False" regex="" validationmessage="" tooltip="" tracked="False"><![CDATA[Walcheplatz 2]]></Text>
        <Text id="Author.User.Postal.Zip" row="0" column="0" columnspan="0" multiline="False" multilinerows="3" locked="False" label="Author.User.Postal.Zip" readonly="False" visible="True" required="False" regex="" validationmessage="" tooltip="" tracked="False"><![CDATA[8090]]></Text>
        <Text id="Author.User.Salutation" row="0" column="0" columnspan="0" multiline="False" multilinerows="3" locked="False" label="Author.User.Salutation" readonly="False" visible="True" required="False" regex="" validationmessage="" tooltip="" tracked="False"><![CDATA[Herr]]></Text>
        <Image id="Author.User.Sign" row="0" column="0" columnspan="0" label="Author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Author.User.Title" row="0" column="0" columnspan="0" multiline="False" multilinerows="3" locked="False" label="Author.User.Title" readonly="False" visible="True" required="False" regex="" validationmessage="" tooltip="" tracked="False"><![CDATA[ ]]></Text>
        <Text id="Author.User.Url" row="0" column="0" columnspan="0" multiline="False" multilinerows="3" locked="False" label="Author.User.Url" readonly="False" visible="True" required="False" regex="" validationmessage="" tooltip="" tracked="False"><![CDATA[www.tiefbauamt.zh.ch]]></Text>
      </Author>
      <Signer_0 windowwidth="0" windowheight="0" minwindowwidth="0" maxwindowwidth="0" minwindowheight="0" maxwindowheight="0">
        <Text id="Signer_0.Id" row="0" column="0" columnspan="0" multiline="False" multilinerows="3" locked="False" label="Signer_0.Id" readonly="False" visible="True" required="False" regex="" validationmessage="" tooltip="" tracked="False"><![CDATA[2b32b9d0-bd7a-40dd-9fa1-e0b9a316265b]]></Text>
        <Text id="Signer_0.OrganizationUnitId" row="0" column="0" columnspan="0" multiline="False" multilinerows="3" locked="False" label="Signer_0.OrganizationUnitId" readonly="False" visible="True" required="False" regex="" validationmessage="" tooltip="" tracked="False"><![CDATA[5f984b26-4ce2-46fd-84aa-1f7db548afe8]]></Text>
        <Text id="Signer_0.Org.Postal.Country" row="0" column="0" columnspan="0" multiline="False" multilinerows="3" locked="False" label="Signer_0.Org.Postal.Country" readonly="False" visible="True" required="False" regex="" validationmessage="" tooltip="" tracked="False"><![CDATA[Schweiz]]></Text>
        <Text id="Signer_0.Org.Postal.LZip" row="0" column="0" columnspan="0" multiline="False" multilinerows="3" locked="False" label="Signer_0.Org.Postal.LZip" readonly="False" visible="True" required="False" regex="" validationmessage="" tooltip="" tracked="False"><![CDATA[CH]]></Text>
        <Text id="Signer_0.Org.Title" row="0" column="0" columnspan="0" multiline="False" multilinerows="3" locked="False" label="Signer_0.Org.Title" readonly="False" visible="True" required="False" regex="" validationmessage="" tooltip="" tracked="False"><![CDATA[Kanton Zürich]]></Text>
        <Text id="Signer_0.User.Alias" row="0" column="0" columnspan="0" multiline="False" multilinerows="3" locked="False" label="Signer_0.User.Alias" readonly="False" visible="True" required="False" regex="" validationmessage="" tooltip="" tracked="False"><![CDATA[Zd]]></Text>
        <Text id="Signer_0.User.Email" row="0" column="0" columnspan="0" multiline="False" multilinerows="3" locked="False" label="Signer_0.User.Email" readonly="False" visible="True" required="False" regex="" validationmessage="" tooltip="" tracked="False"><![CDATA[daniel.zumbach@bd.zh.ch]]></Text>
        <Text id="Signer_0.User.Fax" row="0" column="0" columnspan="0" multiline="False" multilinerows="3" locked="False" label="Signer_0.User.Fax" readonly="False" visible="True" required="False" regex="" validationmessage="" tooltip="" tracked="False"><![CDATA[+41 43 259 51 56]]></Text>
        <Text id="Signer_0.User.FirstName" row="0" column="0" columnspan="0" multiline="False" multilinerows="3" locked="False" label="Signer_0.User.FirstName" readonly="False" visible="True" required="False" regex="" validationmessage="" tooltip="" tracked="False"><![CDATA[Daniel]]></Text>
        <Text id="Signer_0.User.Function" row="0" column="0" columnspan="0" multiline="False" multilinerows="3" locked="False" label="Signer_0.User.Function" readonly="False" visible="True" required="False" regex="" validationmessage="" tooltip="" tracked="False"><![CDATA[Projektleiter]]></Text>
        <Text id="Signer_0.User.JobDescription" row="0" column="0" columnspan="0" multiline="False" multilinerows="3" locked="False" label="Signer_0.User.JobDescription" readonly="False" visible="True" required="False" regex="" validationmessage="" tooltip="" tracked="False"><![CDATA[ ]]></Text>
        <Text id="Signer_0.User.LastName" row="0" column="0" columnspan="0" multiline="False" multilinerows="3" locked="False" label="Signer_0.User.LastName" readonly="False" visible="True" required="False" regex="" validationmessage="" tooltip="" tracked="False"><![CDATA[Zumbach]]></Text>
        <Text id="Signer_0.User.OuLev1" row="0" column="0" columnspan="0" multiline="False" multilinerows="3" locked="False" label="Signer_0.User.OuLev1" readonly="False" visible="True" required="False" regex="" validationmessage="" tooltip="" tracked="False"><![CDATA[Kanton Zürich]]></Text>
        <Text id="Signer_0.User.OuLev2" row="0" column="0" columnspan="0" multiline="False" multilinerows="3" locked="False" label="Signer_0.User.OuLev2" readonly="False" visible="True" required="False" regex="" validationmessage="" tooltip="" tracked="False"><![CDATA[Baudirektion]]></Text>
        <Text id="Signer_0.User.OuLev3" row="0" column="0" columnspan="0" multiline="False" multilinerows="3" locked="False" label="Signer_0.User.OuLev3" readonly="False" visible="True" required="False" regex="" validationmessage="" tooltip="" tracked="False"><![CDATA[Tiefbauamt]]></Text>
        <Text id="Signer_0.User.OuLev4" row="0" column="0" columnspan="0" multiline="False" multilinerows="3" locked="False" label="Signer_0.User.OuLev4" readonly="False" visible="True" required="False" regex="" validationmessage="" tooltip="" tracked="False"><![CDATA[Projektieren und Realisieren]]></Text>
        <Text id="Signer_0.User.OuLev5" row="0" column="0" columnspan="0" multiline="False" multilinerows="3" locked="False" label="Signer_0.User.OuLev5" readonly="False" visible="True" required="False" regex="" validationmessage="" tooltip="" tracked="False"><![CDATA[Projektmanagement West]]></Text>
        <Text id="Signer_0.User.OuLev6" row="0" column="0" columnspan="0" multiline="False" multilinerows="3" locked="False" label="Signer_0.User.OuLev6" readonly="False" visible="True" required="False" regex="" validationmessage="" tooltip="" tracked="False"><![CDATA[ ]]></Text>
        <Text id="Signer_0.User.OuLev7" row="0" column="0" columnspan="0" multiline="False" multilinerows="3" locked="False" label="Signer_0.User.OuLev7" readonly="False" visible="True" required="False" regex="" validationmessage="" tooltip="" tracked="False"><![CDATA[ ]]></Text>
        <Text id="Signer_0.User.OuMail" row="0" column="0" columnspan="0" multiline="False" multilinerows="3" locked="False" label="Signer_0.User.OuMail" readonly="False" visible="True" required="False" regex="" validationmessage="" tooltip="" tracked="False"><![CDATA[pr.tba@bd.zh.ch]]></Text>
        <Text id="Signer_0.User.OuPhone" row="0" column="0" columnspan="0" multiline="False" multilinerows="3" locked="False" label="Signer_0.User.OuPhone" readonly="False" visible="True" required="False" regex="" validationmessage="" tooltip="" tracked="False"><![CDATA[+41 43 259 55 66]]></Text>
        <Text id="Signer_0.User.Phone" row="0" column="0" columnspan="0" multiline="False" multilinerows="3" locked="False" label="Signer_0.User.Phone" readonly="False" visible="True" required="False" regex="" validationmessage="" tooltip="" tracked="False"><![CDATA[+41 43 259 55 89]]></Text>
        <Text id="Signer_0.User.Postal.City" row="0" column="0" columnspan="0" multiline="False" multilinerows="3" locked="False" label="Signer_0.User.Postal.City" readonly="False" visible="True" required="False" regex="" validationmessage="" tooltip="" tracked="False"><![CDATA[Zürich]]></Text>
        <Text id="Signer_0.User.Postal.OfficeName" row="0" column="0" columnspan="0" multiline="False" multilinerows="3" locked="False" label="Signer_0.User.Postal.OfficeName" readonly="False" visible="True" required="False" regex="" validationmessage="" tooltip="" tracked="False"><![CDATA[111]]></Text>
        <Text id="Signer_0.User.Postal.POBox" row="0" column="0" columnspan="0" multiline="False" multilinerows="3" locked="False" label="Signer_0.User.Postal.POBox" readonly="False" visible="True" required="False" regex="" validationmessage="" tooltip="" tracked="False"><![CDATA[ ]]></Text>
        <Text id="Signer_0.User.Postal.Street" row="0" column="0" columnspan="0" multiline="False" multilinerows="3" locked="False" label="Signer_0.User.Postal.Street" readonly="False" visible="True" required="False" regex="" validationmessage="" tooltip="" tracked="False"><![CDATA[Walcheplatz 2]]></Text>
        <Text id="Signer_0.User.Postal.Zip" row="0" column="0" columnspan="0" multiline="False" multilinerows="3" locked="False" label="Signer_0.User.Postal.Zip" readonly="False" visible="True" required="False" regex="" validationmessage="" tooltip="" tracked="False"><![CDATA[8090]]></Text>
        <Text id="Signer_0.User.Salutation" row="0" column="0" columnspan="0" multiline="False" multilinerows="3" locked="False" label="Signer_0.User.Salutation" readonly="False" visible="True" required="False" regex="" validationmessage="" tooltip="" tracked="False"><![CDATA[Herr]]></Text>
        <Image id="Signer_0.User.Sign" row="0" column="0" columnspan="0" label="Signer_0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Signer_0.User.Title" row="0" column="0" columnspan="0" multiline="False" multilinerows="3" locked="False" label="Signer_0.User.Title" readonly="False" visible="True" required="False" regex="" validationmessage="" tooltip="" tracked="False"><![CDATA[ ]]></Text>
        <Text id="Signer_0.User.Url" row="0" column="0" columnspan="0" multiline="False" multilinerows="3" locked="False" label="Signer_0.User.Url" readonly="False" visible="True" required="False" regex="" validationmessage="" tooltip="" tracked="False"><![CDATA[www.tiefbauamt.zh.ch]]></Text>
      </Signer_0>
      <Signer_1 windowwidth="0" windowheight="0" minwindowwidth="0" maxwindowwidth="0" minwindowheight="0" maxwindowheight="0">
        <Text id="Signer_1.Id" row="0" column="0" columnspan="0" multiline="False" multilinerows="3" locked="False" label="Signer_1.Id" readonly="False" visible="True" required="False" regex="" validationmessage="" tooltip="" tracked="False"><![CDATA[00000000-0000-0000-0000-000000000000]]></Text>
        <Text id="Signer_1.OrganizationUnitId" row="0" column="0" columnspan="0" multiline="False" multilinerows="3" locked="False" label="Signer_1.OrganizationUnitId" readonly="False" visible="True" required="False" regex="" validationmessage="" tooltip="" tracked="False"><![CDATA[ ]]></Text>
        <Text id="Signer_1.Org.Postal.Country" row="0" column="0" columnspan="0" multiline="False" multilinerows="3" locked="False" label="Signer_1.Org.Postal.Country" readonly="False" visible="True" required="False" regex="" validationmessage="" tooltip="" tracked="False"><![CDATA[ ]]></Text>
        <Text id="Signer_1.Org.Postal.LZip" row="0" column="0" columnspan="0" multiline="False" multilinerows="3" locked="False" label="Signer_1.Org.Postal.LZip" readonly="False" visible="True" required="False" regex="" validationmessage="" tooltip="" tracked="False"><![CDATA[ ]]></Text>
        <Text id="Signer_1.Org.Title" row="0" column="0" columnspan="0" multiline="False" multilinerows="3" locked="False" label="Signer_1.Org.Title" readonly="False" visible="True" required="False" regex="" validationmessage="" tooltip="" tracked="False"><![CDATA[ ]]></Text>
        <Text id="Signer_1.User.Alias" row="0" column="0" columnspan="0" multiline="False" multilinerows="3" locked="False" label="Signer_1.User.Alias" readonly="False" visible="True" required="False" regex="" validationmessage="" tooltip="" tracked="False"><![CDATA[ ]]></Text>
        <Text id="Signer_1.User.Email" row="0" column="0" columnspan="0" multiline="False" multilinerows="3" locked="False" label="Signer_1.User.Email" readonly="False" visible="True" required="False" regex="" validationmessage="" tooltip="" tracked="False"><![CDATA[ ]]></Text>
        <Text id="Signer_1.User.Fax" row="0" column="0" columnspan="0" multiline="False" multilinerows="3" locked="False" label="Signer_1.User.Fax" readonly="False" visible="True" required="False" regex="" validationmessage="" tooltip="" tracked="False"><![CDATA[ ]]></Text>
        <Text id="Signer_1.User.FirstName" row="0" column="0" columnspan="0" multiline="False" multilinerows="3" locked="False" label="Signer_1.User.FirstName" readonly="False" visible="True" required="False" regex="" validationmessage="" tooltip="" tracked="False"><![CDATA[ ]]></Text>
        <Text id="Signer_1.User.Function" row="0" column="0" columnspan="0" multiline="False" multilinerows="3" locked="False" label="Signer_1.User.Function" readonly="False" visible="True" required="False" regex="" validationmessage="" tooltip="" tracked="False"><![CDATA[ ]]></Text>
        <Text id="Signer_1.User.JobDescription" row="0" column="0" columnspan="0" multiline="False" multilinerows="3" locked="False" label="Signer_1.User.JobDescription" readonly="False" visible="True" required="False" regex="" validationmessage="" tooltip="" tracked="False"><![CDATA[ ]]></Text>
        <Text id="Signer_1.User.LastName" row="0" column="0" columnspan="0" multiline="False" multilinerows="3" locked="False" label="Signer_1.User.LastName" readonly="False" visible="True" required="False" regex="" validationmessage="" tooltip="" tracked="False"><![CDATA[ ]]></Text>
        <Text id="Signer_1.User.OuLev1" row="0" column="0" columnspan="0" multiline="False" multilinerows="3" locked="False" label="Signer_1.User.OuLev1" readonly="False" visible="True" required="False" regex="" validationmessage="" tooltip="" tracked="False"><![CDATA[ ]]></Text>
        <Text id="Signer_1.User.OuLev2" row="0" column="0" columnspan="0" multiline="False" multilinerows="3" locked="False" label="Signer_1.User.OuLev2" readonly="False" visible="True" required="False" regex="" validationmessage="" tooltip="" tracked="False"><![CDATA[ ]]></Text>
        <Text id="Signer_1.User.OuLev3" row="0" column="0" columnspan="0" multiline="False" multilinerows="3" locked="False" label="Signer_1.User.OuLev3" readonly="False" visible="True" required="False" regex="" validationmessage="" tooltip="" tracked="False"><![CDATA[ ]]></Text>
        <Text id="Signer_1.User.OuLev4" row="0" column="0" columnspan="0" multiline="False" multilinerows="3" locked="False" label="Signer_1.User.OuLev4" readonly="False" visible="True" required="False" regex="" validationmessage="" tooltip="" tracked="False"><![CDATA[ ]]></Text>
        <Text id="Signer_1.User.OuLev5" row="0" column="0" columnspan="0" multiline="False" multilinerows="3" locked="False" label="Signer_1.User.OuLev5" readonly="False" visible="True" required="False" regex="" validationmessage="" tooltip="" tracked="False"><![CDATA[ ]]></Text>
        <Text id="Signer_1.User.OuLev6" row="0" column="0" columnspan="0" multiline="False" multilinerows="3" locked="False" label="Signer_1.User.OuLev6" readonly="False" visible="True" required="False" regex="" validationmessage="" tooltip="" tracked="False"><![CDATA[ ]]></Text>
        <Text id="Signer_1.User.OuLev7" row="0" column="0" columnspan="0" multiline="False" multilinerows="3" locked="False" label="Signer_1.User.OuLev7" readonly="False" visible="True" required="False" regex="" validationmessage="" tooltip="" tracked="False"><![CDATA[ ]]></Text>
        <Text id="Signer_1.User.OuMail" row="0" column="0" columnspan="0" multiline="False" multilinerows="3" locked="False" label="Signer_1.User.OuMail" readonly="False" visible="True" required="False" regex="" validationmessage="" tooltip="" tracked="False"><![CDATA[ ]]></Text>
        <Text id="Signer_1.User.OuPhone" row="0" column="0" columnspan="0" multiline="False" multilinerows="3" locked="False" label="Signer_1.User.OuPhone" readonly="False" visible="True" required="False" regex="" validationmessage="" tooltip="" tracked="False"><![CDATA[ ]]></Text>
        <Text id="Signer_1.User.Phone" row="0" column="0" columnspan="0" multiline="False" multilinerows="3" locked="False" label="Signer_1.User.Phone" readonly="False" visible="True" required="False" regex="" validationmessage="" tooltip="" tracked="False"><![CDATA[ ]]></Text>
        <Text id="Signer_1.User.Postal.City" row="0" column="0" columnspan="0" multiline="False" multilinerows="3" locked="False" label="Signer_1.User.Postal.City" readonly="False" visible="True" required="False" regex="" validationmessage="" tooltip="" tracked="False"><![CDATA[ ]]></Text>
        <Text id="Signer_1.User.Postal.OfficeName" row="0" column="0" columnspan="0" multiline="False" multilinerows="3" locked="False" label="Signer_1.User.Postal.OfficeName" readonly="False" visible="True" required="False" regex="" validationmessage="" tooltip="" tracked="False"><![CDATA[ ]]></Text>
        <Text id="Signer_1.User.Postal.POBox" row="0" column="0" columnspan="0" multiline="False" multilinerows="3" locked="False" label="Signer_1.User.Postal.POBox" readonly="False" visible="True" required="False" regex="" validationmessage="" tooltip="" tracked="False"><![CDATA[ ]]></Text>
        <Text id="Signer_1.User.Postal.Street" row="0" column="0" columnspan="0" multiline="False" multilinerows="3" locked="False" label="Signer_1.User.Postal.Street" readonly="False" visible="True" required="False" regex="" validationmessage="" tooltip="" tracked="False"><![CDATA[ ]]></Text>
        <Text id="Signer_1.User.Postal.Zip" row="0" column="0" columnspan="0" multiline="False" multilinerows="3" locked="False" label="Signer_1.User.Postal.Zip" readonly="False" visible="True" required="False" regex="" validationmessage="" tooltip="" tracked="False"><![CDATA[ ]]></Text>
        <Text id="Signer_1.User.Salutation" row="0" column="0" columnspan="0" multiline="False" multilinerows="3" locked="False" label="Signer_1.User.Salutation" readonly="False" visible="True" required="False" regex="" validationmessage="" tooltip="" tracked="False"><![CDATA[ ]]></Text>
        <Image id="Signer_1.User.Sign" row="0" column="0" columnspan="0" label="Signer_1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Signer_1.User.Title" row="0" column="0" columnspan="0" multiline="False" multilinerows="3" locked="False" label="Signer_1.User.Title" readonly="False" visible="True" required="False" regex="" validationmessage="" tooltip="" tracked="False"><![CDATA[ ]]></Text>
        <Text id="Signer_1.User.Url" row="0" column="0" columnspan="0" multiline="False" multilinerows="3" locked="False" label="Signer_1.User.Url" readonly="False" visible="True" required="False" regex="" validationmessage="" tooltip="" tracked="False"><![CDATA[ ]]></Text>
      </Signer_1>
      <Signer_2 windowwidth="0" windowheight="0" minwindowwidth="0" maxwindowwidth="0" minwindowheight="0" maxwindowheight="0">
        <Text id="Signer_2.Id" row="0" column="0" columnspan="0" multiline="False" multilinerows="3" locked="False" label="Signer_2.Id" readonly="False" visible="True" required="False" regex="" validationmessage="" tooltip="" tracked="False"><![CDATA[00000000-0000-0000-0000-000000000000]]></Text>
        <Text id="Signer_2.OrganizationUnitId" row="0" column="0" columnspan="0" multiline="False" multilinerows="3" locked="False" label="Signer_2.OrganizationUnitId" readonly="False" visible="True" required="False" regex="" validationmessage="" tooltip="" tracked="False"><![CDATA[ ]]></Text>
        <Text id="Signer_2.Org.Postal.Country" row="0" column="0" columnspan="0" multiline="False" multilinerows="3" locked="False" label="Signer_2.Org.Postal.Country" readonly="False" visible="True" required="False" regex="" validationmessage="" tooltip="" tracked="False"><![CDATA[ ]]></Text>
        <Text id="Signer_2.Org.Postal.LZip" row="0" column="0" columnspan="0" multiline="False" multilinerows="3" locked="False" label="Signer_2.Org.Postal.LZip" readonly="False" visible="True" required="False" regex="" validationmessage="" tooltip="" tracked="False"><![CDATA[ ]]></Text>
        <Text id="Signer_2.Org.Title" row="0" column="0" columnspan="0" multiline="False" multilinerows="3" locked="False" label="Signer_2.Org.Title" readonly="False" visible="True" required="False" regex="" validationmessage="" tooltip="" tracked="False"><![CDATA[ ]]></Text>
        <Text id="Signer_2.User.Alias" row="0" column="0" columnspan="0" multiline="False" multilinerows="3" locked="False" label="Signer_2.User.Alias" readonly="False" visible="True" required="False" regex="" validationmessage="" tooltip="" tracked="False"><![CDATA[ ]]></Text>
        <Text id="Signer_2.User.Email" row="0" column="0" columnspan="0" multiline="False" multilinerows="3" locked="False" label="Signer_2.User.Email" readonly="False" visible="True" required="False" regex="" validationmessage="" tooltip="" tracked="False"><![CDATA[ ]]></Text>
        <Text id="Signer_2.User.Fax" row="0" column="0" columnspan="0" multiline="False" multilinerows="3" locked="False" label="Signer_2.User.Fax" readonly="False" visible="True" required="False" regex="" validationmessage="" tooltip="" tracked="False"><![CDATA[ ]]></Text>
        <Text id="Signer_2.User.FirstName" row="0" column="0" columnspan="0" multiline="False" multilinerows="3" locked="False" label="Signer_2.User.FirstName" readonly="False" visible="True" required="False" regex="" validationmessage="" tooltip="" tracked="False"><![CDATA[ ]]></Text>
        <Text id="Signer_2.User.Function" row="0" column="0" columnspan="0" multiline="False" multilinerows="3" locked="False" label="Signer_2.User.Function" readonly="False" visible="True" required="False" regex="" validationmessage="" tooltip="" tracked="False"><![CDATA[ ]]></Text>
        <Text id="Signer_2.User.JobDescription" row="0" column="0" columnspan="0" multiline="False" multilinerows="3" locked="False" label="Signer_2.User.JobDescription" readonly="False" visible="True" required="False" regex="" validationmessage="" tooltip="" tracked="False"><![CDATA[ ]]></Text>
        <Text id="Signer_2.User.LastName" row="0" column="0" columnspan="0" multiline="False" multilinerows="3" locked="False" label="Signer_2.User.LastName" readonly="False" visible="True" required="False" regex="" validationmessage="" tooltip="" tracked="False"><![CDATA[ ]]></Text>
        <Text id="Signer_2.User.OuLev1" row="0" column="0" columnspan="0" multiline="False" multilinerows="3" locked="False" label="Signer_2.User.OuLev1" readonly="False" visible="True" required="False" regex="" validationmessage="" tooltip="" tracked="False"><![CDATA[ ]]></Text>
        <Text id="Signer_2.User.OuLev2" row="0" column="0" columnspan="0" multiline="False" multilinerows="3" locked="False" label="Signer_2.User.OuLev2" readonly="False" visible="True" required="False" regex="" validationmessage="" tooltip="" tracked="False"><![CDATA[ ]]></Text>
        <Text id="Signer_2.User.OuLev3" row="0" column="0" columnspan="0" multiline="False" multilinerows="3" locked="False" label="Signer_2.User.OuLev3" readonly="False" visible="True" required="False" regex="" validationmessage="" tooltip="" tracked="False"><![CDATA[ ]]></Text>
        <Text id="Signer_2.User.OuLev4" row="0" column="0" columnspan="0" multiline="False" multilinerows="3" locked="False" label="Signer_2.User.OuLev4" readonly="False" visible="True" required="False" regex="" validationmessage="" tooltip="" tracked="False"><![CDATA[ ]]></Text>
        <Text id="Signer_2.User.OuLev5" row="0" column="0" columnspan="0" multiline="False" multilinerows="3" locked="False" label="Signer_2.User.OuLev5" readonly="False" visible="True" required="False" regex="" validationmessage="" tooltip="" tracked="False"><![CDATA[ ]]></Text>
        <Text id="Signer_2.User.OuLev6" row="0" column="0" columnspan="0" multiline="False" multilinerows="3" locked="False" label="Signer_2.User.OuLev6" readonly="False" visible="True" required="False" regex="" validationmessage="" tooltip="" tracked="False"><![CDATA[ ]]></Text>
        <Text id="Signer_2.User.OuLev7" row="0" column="0" columnspan="0" multiline="False" multilinerows="3" locked="False" label="Signer_2.User.OuLev7" readonly="False" visible="True" required="False" regex="" validationmessage="" tooltip="" tracked="False"><![CDATA[ ]]></Text>
        <Text id="Signer_2.User.OuMail" row="0" column="0" columnspan="0" multiline="False" multilinerows="3" locked="False" label="Signer_2.User.OuMail" readonly="False" visible="True" required="False" regex="" validationmessage="" tooltip="" tracked="False"><![CDATA[ ]]></Text>
        <Text id="Signer_2.User.OuPhone" row="0" column="0" columnspan="0" multiline="False" multilinerows="3" locked="False" label="Signer_2.User.OuPhone" readonly="False" visible="True" required="False" regex="" validationmessage="" tooltip="" tracked="False"><![CDATA[ ]]></Text>
        <Text id="Signer_2.User.Phone" row="0" column="0" columnspan="0" multiline="False" multilinerows="3" locked="False" label="Signer_2.User.Phone" readonly="False" visible="True" required="False" regex="" validationmessage="" tooltip="" tracked="False"><![CDATA[ ]]></Text>
        <Text id="Signer_2.User.Postal.City" row="0" column="0" columnspan="0" multiline="False" multilinerows="3" locked="False" label="Signer_2.User.Postal.City" readonly="False" visible="True" required="False" regex="" validationmessage="" tooltip="" tracked="False"><![CDATA[ ]]></Text>
        <Text id="Signer_2.User.Postal.OfficeName" row="0" column="0" columnspan="0" multiline="False" multilinerows="3" locked="False" label="Signer_2.User.Postal.OfficeName" readonly="False" visible="True" required="False" regex="" validationmessage="" tooltip="" tracked="False"><![CDATA[ ]]></Text>
        <Text id="Signer_2.User.Postal.POBox" row="0" column="0" columnspan="0" multiline="False" multilinerows="3" locked="False" label="Signer_2.User.Postal.POBox" readonly="False" visible="True" required="False" regex="" validationmessage="" tooltip="" tracked="False"><![CDATA[ ]]></Text>
        <Text id="Signer_2.User.Postal.Street" row="0" column="0" columnspan="0" multiline="False" multilinerows="3" locked="False" label="Signer_2.User.Postal.Street" readonly="False" visible="True" required="False" regex="" validationmessage="" tooltip="" tracked="False"><![CDATA[ ]]></Text>
        <Text id="Signer_2.User.Postal.Zip" row="0" column="0" columnspan="0" multiline="False" multilinerows="3" locked="False" label="Signer_2.User.Postal.Zip" readonly="False" visible="True" required="False" regex="" validationmessage="" tooltip="" tracked="False"><![CDATA[ ]]></Text>
        <Text id="Signer_2.User.Salutation" row="0" column="0" columnspan="0" multiline="False" multilinerows="3" locked="False" label="Signer_2.User.Salutation" readonly="False" visible="True" required="False" regex="" validationmessage="" tooltip="" tracked="False"><![CDATA[ ]]></Text>
        <Image id="Signer_2.User.Sign" row="0" column="0" columnspan="0" label="Signer_2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Signer_2.User.Title" row="0" column="0" columnspan="0" multiline="False" multilinerows="3" locked="False" label="Signer_2.User.Title" readonly="False" visible="True" required="False" regex="" validationmessage="" tooltip="" tracked="False"><![CDATA[ ]]></Text>
        <Text id="Signer_2.User.Url" row="0" column="0" columnspan="0" multiline="False" multilinerows="3" locked="False" label="Signer_2.User.Url" readonly="False" visible="True" required="False" regex="" validationmessage="" tooltip="" tracked="False"><![CDATA[ ]]></Text>
      </Signer_2>
      <Parameter windowwidth="750" windowheight="0" minwindowwidth="0" maxwindowwidth="0" minwindowheight="0" maxwindowheight="0">
        <Text id="DocParam.FooterNr" row="4" column="1" columnspan="1" multiline="False" multilinerows="3" locked="False" label="Fusszeile" readonly="False" visible="False" required="False" regex="" validationmessage="" tooltip="" tracked="False"><![CDATA[ ]]></Text>
        <CheckBox id="DocParam.ShowFooter" row="4" column="2" columnspan="1" isinputenabled="False" locked="False" label="Dateipfad anzeigen" readonly="False" visible="False" tooltip="" tracked="False">false</CheckBox>
        <Text id="TextDocParam.ShowFooter" row="0" column="0" columnspan="0" multiline="False" multilinerows="3" locked="False" label="Dateipfad anzeigentext" readonly="False" visible="False" required="False" regex="" validationmessage="" tooltip="" tracked="False"><![CDATA[Dateipfad anzeigen]]></Text>
        <Text id="DocParam.Titel1" row="1" column="1" columnspan="3" multiline="False" multilinerows="3" locked="False" label="Tabelle 1 - Titel 1" readonly="False" visible="False" required="False" regex="" validationmessage="" tooltip="" tracked="False"><![CDATA[ ]]></Text>
        <Text id="DocParam.Titel2" row="2" column="1" columnspan="3" multiline="False" multilinerows="3" locked="False" label="Tabelle 2 - Titel 2" readonly="False" visible="False" required="False" regex="" validationmessage="" tooltip="" tracked="False"><![CDATA[ ]]></Text>
        <Text id="DocParam.Titel3" row="3" column="1" columnspan="3" multiline="False" multilinerows="3" locked="False" label="Tabelle 3 - Titel 3" readonly="False" visible="False" required="False" regex="" validationmessage="" tooltip="" tracked="False"><![CDATA[ ]]></Text>
        <Label id="LBLHeader" row="0" column="0" columnspan="4" locked="False" label="3 Tabellen mit Titel" readonly="False" visible="False" tooltip=""/>
        <Text id="Special.CheckboxGroupViewList" row="0" column="0" columnspan="0" multiline="False" multilinerows="3" locked="False" label="Special.CheckboxGroupViewList" readonly="False" visible="False" required="False" regex="" validationmessage="" tooltip="" tracked="False"><![CDATA[ ]]></Text>
        <Text id="Special.CheckboxGroupViewBox" row="0" column="0" columnspan="0" multiline="False" multilinerows="3" locked="False" label="Special.CheckboxGroupViewBox" readonly="False" visible="False" required="False" regex="" validationmessage="" tooltip="" tracked="False"><![CDATA[ ]]></Text>
        <Text id="Special.CheckboxGroupViewText" row="0" column="0" columnspan="0" multiline="False" multilinerows="3" locked="False" label="Special.CheckboxGroupViewText" readonly="False" visible="False" required="False" regex="" validationmessage="" tooltip="" tracked="False"><![CDATA[ ]]></Text>
        <Text id="Special.CheckboxGroupViewBoxAndText" row="0" column="0" columnspan="0" multiline="False" multilinerows="3" locked="False" label="Special.CheckboxGroupViewBoxAndText" readonly="False" visible="False" required="False" regex="" validationmessage="" tooltip="" tracked="False"><![CDATA[ ]]></Text>
      </Parameter>
      <Scripting windowwidth="0" windowheight="0" minwindowwidth="0" maxwindowwidth="0" minwindowheight="0" maxwindowheight="0">
        <Text id="CustomElements.Footer.Line" row="0" column="0" columnspan="0" multiline="False" multilinerows="3" locked="False" label="CustomElements.Footer.Line" readonly="False" visible="True" required="False" regex="" validationmessage="" tooltip="" tracked="False"><![CDATA[ ]]></Text>
      </Scripting>
    </DataModel>
  </Content>
  <TemplateTree CreationMode="Published">
    <Template tId="6aa07c12-8421-4e02-89ec-9e31506c055f" internalTId="6aa07c12-8421-4e02-89ec-9e31506c055f"/>
  </TemplateTree>
</OneOffixxDocumentPart>
</file>

<file path=customXml/itemProps1.xml><?xml version="1.0" encoding="utf-8"?>
<ds:datastoreItem xmlns:ds="http://schemas.openxmlformats.org/officeDocument/2006/customXml" ds:itemID="{6D4BBD66-781E-4C7C-812A-EB473DADBF2D}">
  <ds:schemaRefs>
    <ds:schemaRef ds:uri="http://www.w3.org/2001/XMLSchema"/>
    <ds:schemaRef ds:uri="http://schema.oneoffixx.com/OneOffixxDocumentPart/1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Schlussabrechnung</vt:lpstr>
      <vt:lpstr>Übersicht</vt:lpstr>
      <vt:lpstr>Zusammenstellung</vt:lpstr>
      <vt:lpstr>Mehr_Minderkosten</vt:lpstr>
      <vt:lpstr>Begründung</vt:lpstr>
      <vt:lpstr>Tabellendaten</vt:lpstr>
      <vt:lpstr>Übersicht!Druckbereich</vt:lpstr>
      <vt:lpstr>Mehr_Minderkosten!Drucktitel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Zumbach Daniel</dc:creator>
  <cp:lastModifiedBy>Daniel Zumbach</cp:lastModifiedBy>
  <cp:lastPrinted>2022-10-14T12:30:39Z</cp:lastPrinted>
  <dcterms:created xsi:type="dcterms:W3CDTF">2011-10-21T13:07:01Z</dcterms:created>
  <dcterms:modified xsi:type="dcterms:W3CDTF">2024-03-26T16:15:21Z</dcterms:modified>
</cp:coreProperties>
</file>